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3820" windowHeight="10110" activeTab="2"/>
  </bookViews>
  <sheets>
    <sheet name="Riepilogo CBI Globe" sheetId="4" r:id="rId1"/>
    <sheet name="Riepilogo BPc - IB e MB" sheetId="13" r:id="rId2"/>
    <sheet name="Riepilogo BPc - MB+" sheetId="14" r:id="rId3"/>
  </sheets>
  <calcPr calcId="125725"/>
</workbook>
</file>

<file path=xl/calcChain.xml><?xml version="1.0" encoding="utf-8"?>
<calcChain xmlns="http://schemas.openxmlformats.org/spreadsheetml/2006/main">
  <c r="J126" i="14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25"/>
  <c r="Q179" i="4"/>
  <c r="Q134"/>
  <c r="J126" i="13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25"/>
  <c r="T148" i="4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47"/>
  <c r="R179" s="1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47"/>
  <c r="W177"/>
  <c r="X177"/>
  <c r="J88" i="14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87"/>
  <c r="J88" i="13"/>
  <c r="J119" s="1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87"/>
  <c r="T103" i="4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02"/>
  <c r="J48" i="14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47"/>
  <c r="J48" i="13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47"/>
  <c r="T57" i="4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56"/>
  <c r="R56"/>
  <c r="J8" i="14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7"/>
  <c r="J8" i="13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7"/>
  <c r="T11" i="4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10"/>
  <c r="I157" i="14"/>
  <c r="H157"/>
  <c r="G157"/>
  <c r="I156"/>
  <c r="H156"/>
  <c r="G156"/>
  <c r="K155"/>
  <c r="L155" s="1"/>
  <c r="L154"/>
  <c r="K154"/>
  <c r="K153"/>
  <c r="L153" s="1"/>
  <c r="L152"/>
  <c r="K152"/>
  <c r="K151"/>
  <c r="L151" s="1"/>
  <c r="L150"/>
  <c r="K150"/>
  <c r="K149"/>
  <c r="L149" s="1"/>
  <c r="L148"/>
  <c r="K148"/>
  <c r="K147"/>
  <c r="L147" s="1"/>
  <c r="K146"/>
  <c r="L146" s="1"/>
  <c r="K145"/>
  <c r="L145" s="1"/>
  <c r="K144"/>
  <c r="L144" s="1"/>
  <c r="K143"/>
  <c r="L143" s="1"/>
  <c r="L142"/>
  <c r="K142"/>
  <c r="K141"/>
  <c r="L141" s="1"/>
  <c r="L140"/>
  <c r="K140"/>
  <c r="K139"/>
  <c r="L139" s="1"/>
  <c r="L138"/>
  <c r="K138"/>
  <c r="K137"/>
  <c r="L137" s="1"/>
  <c r="L136"/>
  <c r="K136"/>
  <c r="K135"/>
  <c r="L135" s="1"/>
  <c r="L134"/>
  <c r="K134"/>
  <c r="K133"/>
  <c r="L133" s="1"/>
  <c r="K132"/>
  <c r="L132" s="1"/>
  <c r="K131"/>
  <c r="L131" s="1"/>
  <c r="K130"/>
  <c r="L130" s="1"/>
  <c r="K129"/>
  <c r="L129" s="1"/>
  <c r="L128"/>
  <c r="K128"/>
  <c r="K127"/>
  <c r="L127" s="1"/>
  <c r="L126"/>
  <c r="K126"/>
  <c r="K125"/>
  <c r="L125" s="1"/>
  <c r="I157" i="13"/>
  <c r="H157"/>
  <c r="G157"/>
  <c r="I156"/>
  <c r="H156"/>
  <c r="G156"/>
  <c r="K155"/>
  <c r="L155" s="1"/>
  <c r="K154"/>
  <c r="L154" s="1"/>
  <c r="L153"/>
  <c r="K153"/>
  <c r="K152"/>
  <c r="L152" s="1"/>
  <c r="K151"/>
  <c r="L151" s="1"/>
  <c r="K150"/>
  <c r="L150" s="1"/>
  <c r="L149"/>
  <c r="K149"/>
  <c r="K148"/>
  <c r="L148" s="1"/>
  <c r="L147"/>
  <c r="K147"/>
  <c r="K146"/>
  <c r="L146" s="1"/>
  <c r="L145"/>
  <c r="K145"/>
  <c r="K144"/>
  <c r="L144" s="1"/>
  <c r="L143"/>
  <c r="K143"/>
  <c r="K142"/>
  <c r="L142" s="1"/>
  <c r="L141"/>
  <c r="K141"/>
  <c r="K140"/>
  <c r="L140" s="1"/>
  <c r="K139"/>
  <c r="L139" s="1"/>
  <c r="K138"/>
  <c r="L138" s="1"/>
  <c r="K137"/>
  <c r="L137" s="1"/>
  <c r="K136"/>
  <c r="L136" s="1"/>
  <c r="L135"/>
  <c r="K135"/>
  <c r="K134"/>
  <c r="L134" s="1"/>
  <c r="L133"/>
  <c r="K133"/>
  <c r="K132"/>
  <c r="L132" s="1"/>
  <c r="L131"/>
  <c r="K131"/>
  <c r="K130"/>
  <c r="L130" s="1"/>
  <c r="L129"/>
  <c r="K129"/>
  <c r="K128"/>
  <c r="L128" s="1"/>
  <c r="L127"/>
  <c r="K127"/>
  <c r="K126"/>
  <c r="K125"/>
  <c r="L125" s="1"/>
  <c r="J157"/>
  <c r="J186" i="4"/>
  <c r="I186"/>
  <c r="H186"/>
  <c r="G186"/>
  <c r="F186"/>
  <c r="E186"/>
  <c r="D186"/>
  <c r="C186"/>
  <c r="J185"/>
  <c r="I185"/>
  <c r="H185"/>
  <c r="G185"/>
  <c r="F185"/>
  <c r="E185"/>
  <c r="D185"/>
  <c r="C185"/>
  <c r="V179"/>
  <c r="U179"/>
  <c r="M186" s="1"/>
  <c r="X176"/>
  <c r="W176"/>
  <c r="X175"/>
  <c r="W175"/>
  <c r="X174"/>
  <c r="W174"/>
  <c r="X173"/>
  <c r="W173"/>
  <c r="X172"/>
  <c r="W172"/>
  <c r="X171"/>
  <c r="W171"/>
  <c r="X170"/>
  <c r="W170"/>
  <c r="X169"/>
  <c r="W169"/>
  <c r="X168"/>
  <c r="W168"/>
  <c r="X167"/>
  <c r="W167"/>
  <c r="X166"/>
  <c r="W166"/>
  <c r="X165"/>
  <c r="W165"/>
  <c r="X164"/>
  <c r="W164"/>
  <c r="X163"/>
  <c r="W163"/>
  <c r="X162"/>
  <c r="W162"/>
  <c r="X161"/>
  <c r="W161"/>
  <c r="X160"/>
  <c r="W160"/>
  <c r="X159"/>
  <c r="W159"/>
  <c r="X158"/>
  <c r="W158"/>
  <c r="X157"/>
  <c r="W157"/>
  <c r="X156"/>
  <c r="W156"/>
  <c r="X155"/>
  <c r="W155"/>
  <c r="X154"/>
  <c r="W154"/>
  <c r="X153"/>
  <c r="W153"/>
  <c r="X152"/>
  <c r="W152"/>
  <c r="X151"/>
  <c r="W151"/>
  <c r="X150"/>
  <c r="W150"/>
  <c r="X149"/>
  <c r="W149"/>
  <c r="X148"/>
  <c r="W148"/>
  <c r="X147"/>
  <c r="X179" s="1"/>
  <c r="W147"/>
  <c r="W179" s="1"/>
  <c r="N186" s="1"/>
  <c r="T179"/>
  <c r="S179"/>
  <c r="K186" s="1"/>
  <c r="I119" i="13"/>
  <c r="H119"/>
  <c r="I118"/>
  <c r="H118"/>
  <c r="I79"/>
  <c r="H79"/>
  <c r="I78"/>
  <c r="H78"/>
  <c r="J79"/>
  <c r="I39"/>
  <c r="H39"/>
  <c r="I38"/>
  <c r="H38"/>
  <c r="F141" i="4"/>
  <c r="E141"/>
  <c r="D141"/>
  <c r="F140"/>
  <c r="E140"/>
  <c r="D140"/>
  <c r="F95"/>
  <c r="E95"/>
  <c r="D95"/>
  <c r="F94"/>
  <c r="E94"/>
  <c r="D94"/>
  <c r="D49"/>
  <c r="E49"/>
  <c r="F49"/>
  <c r="E48"/>
  <c r="F48"/>
  <c r="D48"/>
  <c r="G141"/>
  <c r="G140"/>
  <c r="G95"/>
  <c r="G94"/>
  <c r="G49"/>
  <c r="G48"/>
  <c r="I119" i="14"/>
  <c r="H119"/>
  <c r="G119"/>
  <c r="I118"/>
  <c r="H118"/>
  <c r="G118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L108"/>
  <c r="K108"/>
  <c r="K107"/>
  <c r="L107" s="1"/>
  <c r="K106"/>
  <c r="L106" s="1"/>
  <c r="K105"/>
  <c r="L105" s="1"/>
  <c r="K104"/>
  <c r="L104" s="1"/>
  <c r="K103"/>
  <c r="L103" s="1"/>
  <c r="K102"/>
  <c r="L102" s="1"/>
  <c r="L101"/>
  <c r="K10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I79"/>
  <c r="H79"/>
  <c r="G79"/>
  <c r="I78"/>
  <c r="H78"/>
  <c r="G78"/>
  <c r="L77"/>
  <c r="K77"/>
  <c r="K76"/>
  <c r="L76" s="1"/>
  <c r="K75"/>
  <c r="L75" s="1"/>
  <c r="K74"/>
  <c r="L74" s="1"/>
  <c r="L73"/>
  <c r="K73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L55"/>
  <c r="K55"/>
  <c r="K54"/>
  <c r="L54" s="1"/>
  <c r="K53"/>
  <c r="L53" s="1"/>
  <c r="K52"/>
  <c r="L52" s="1"/>
  <c r="K51"/>
  <c r="L51" s="1"/>
  <c r="K50"/>
  <c r="L50" s="1"/>
  <c r="K49"/>
  <c r="L49" s="1"/>
  <c r="L48"/>
  <c r="K48"/>
  <c r="K47"/>
  <c r="L47" s="1"/>
  <c r="I39"/>
  <c r="H39"/>
  <c r="G39"/>
  <c r="I38"/>
  <c r="H38"/>
  <c r="G38"/>
  <c r="L36"/>
  <c r="K36"/>
  <c r="K35"/>
  <c r="L35" s="1"/>
  <c r="K34"/>
  <c r="L34" s="1"/>
  <c r="K33"/>
  <c r="L33" s="1"/>
  <c r="L32"/>
  <c r="K32"/>
  <c r="K31"/>
  <c r="L31" s="1"/>
  <c r="L30"/>
  <c r="K30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L19"/>
  <c r="K19"/>
  <c r="K18"/>
  <c r="L18" s="1"/>
  <c r="K17"/>
  <c r="L17" s="1"/>
  <c r="L16"/>
  <c r="K16"/>
  <c r="K15"/>
  <c r="L15" s="1"/>
  <c r="L14"/>
  <c r="K14"/>
  <c r="K13"/>
  <c r="L13" s="1"/>
  <c r="L12"/>
  <c r="K12"/>
  <c r="L11"/>
  <c r="K11"/>
  <c r="L10"/>
  <c r="K10"/>
  <c r="K9"/>
  <c r="L9" s="1"/>
  <c r="K8"/>
  <c r="L8" s="1"/>
  <c r="L7"/>
  <c r="K7"/>
  <c r="G119" i="13"/>
  <c r="G79"/>
  <c r="G118"/>
  <c r="G78"/>
  <c r="G39"/>
  <c r="G38"/>
  <c r="K116"/>
  <c r="L116" s="1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77"/>
  <c r="L77" s="1"/>
  <c r="K76"/>
  <c r="L76" s="1"/>
  <c r="K75"/>
  <c r="L75" s="1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8"/>
  <c r="L8" s="1"/>
  <c r="K9"/>
  <c r="K10"/>
  <c r="L10" s="1"/>
  <c r="K11"/>
  <c r="K12"/>
  <c r="K13"/>
  <c r="L13" s="1"/>
  <c r="K14"/>
  <c r="L14" s="1"/>
  <c r="K15"/>
  <c r="K16"/>
  <c r="K17"/>
  <c r="K18"/>
  <c r="L18" s="1"/>
  <c r="K19"/>
  <c r="K20"/>
  <c r="L20" s="1"/>
  <c r="K21"/>
  <c r="K22"/>
  <c r="L22" s="1"/>
  <c r="K23"/>
  <c r="K24"/>
  <c r="K25"/>
  <c r="K26"/>
  <c r="L26" s="1"/>
  <c r="K27"/>
  <c r="K28"/>
  <c r="K29"/>
  <c r="L29" s="1"/>
  <c r="K30"/>
  <c r="L30" s="1"/>
  <c r="K31"/>
  <c r="K32"/>
  <c r="K33"/>
  <c r="K34"/>
  <c r="L34" s="1"/>
  <c r="K35"/>
  <c r="K36"/>
  <c r="L36" s="1"/>
  <c r="K7"/>
  <c r="L7" s="1"/>
  <c r="J39"/>
  <c r="L9"/>
  <c r="L11"/>
  <c r="L12"/>
  <c r="L15"/>
  <c r="L16"/>
  <c r="L17"/>
  <c r="L19"/>
  <c r="L21"/>
  <c r="L23"/>
  <c r="L24"/>
  <c r="L25"/>
  <c r="L27"/>
  <c r="L28"/>
  <c r="L31"/>
  <c r="L32"/>
  <c r="L33"/>
  <c r="L35"/>
  <c r="J141" i="4"/>
  <c r="I141"/>
  <c r="H141"/>
  <c r="C141"/>
  <c r="J140"/>
  <c r="I140"/>
  <c r="H140"/>
  <c r="C140"/>
  <c r="J95"/>
  <c r="I95"/>
  <c r="H95"/>
  <c r="C95"/>
  <c r="J94"/>
  <c r="I94"/>
  <c r="H94"/>
  <c r="C94"/>
  <c r="J49"/>
  <c r="J48"/>
  <c r="I49"/>
  <c r="I48"/>
  <c r="H49"/>
  <c r="H48"/>
  <c r="C49"/>
  <c r="C48"/>
  <c r="V88"/>
  <c r="U88"/>
  <c r="M95" s="1"/>
  <c r="W86"/>
  <c r="X86"/>
  <c r="V134"/>
  <c r="U134"/>
  <c r="M141" s="1"/>
  <c r="X131"/>
  <c r="W131"/>
  <c r="X130"/>
  <c r="W130"/>
  <c r="X129"/>
  <c r="W129"/>
  <c r="X128"/>
  <c r="W128"/>
  <c r="X127"/>
  <c r="W127"/>
  <c r="X126"/>
  <c r="W126"/>
  <c r="X125"/>
  <c r="W125"/>
  <c r="X124"/>
  <c r="W124"/>
  <c r="X123"/>
  <c r="W123"/>
  <c r="X122"/>
  <c r="W122"/>
  <c r="X121"/>
  <c r="W121"/>
  <c r="X120"/>
  <c r="W120"/>
  <c r="X119"/>
  <c r="W119"/>
  <c r="X118"/>
  <c r="W118"/>
  <c r="X117"/>
  <c r="W117"/>
  <c r="X116"/>
  <c r="W116"/>
  <c r="X115"/>
  <c r="W115"/>
  <c r="X114"/>
  <c r="W114"/>
  <c r="X113"/>
  <c r="W113"/>
  <c r="X112"/>
  <c r="W112"/>
  <c r="X111"/>
  <c r="W111"/>
  <c r="X110"/>
  <c r="W110"/>
  <c r="X109"/>
  <c r="W109"/>
  <c r="X108"/>
  <c r="W108"/>
  <c r="X107"/>
  <c r="W107"/>
  <c r="X106"/>
  <c r="W106"/>
  <c r="X105"/>
  <c r="W105"/>
  <c r="X104"/>
  <c r="W104"/>
  <c r="X103"/>
  <c r="W103"/>
  <c r="S134"/>
  <c r="K141" s="1"/>
  <c r="X102"/>
  <c r="W102"/>
  <c r="X85"/>
  <c r="W85"/>
  <c r="X84"/>
  <c r="W84"/>
  <c r="X83"/>
  <c r="W83"/>
  <c r="X82"/>
  <c r="W82"/>
  <c r="X81"/>
  <c r="W81"/>
  <c r="X80"/>
  <c r="W80"/>
  <c r="X79"/>
  <c r="W79"/>
  <c r="X78"/>
  <c r="W78"/>
  <c r="X77"/>
  <c r="W77"/>
  <c r="X76"/>
  <c r="W76"/>
  <c r="X75"/>
  <c r="W75"/>
  <c r="X74"/>
  <c r="W74"/>
  <c r="X73"/>
  <c r="W73"/>
  <c r="X72"/>
  <c r="W72"/>
  <c r="X71"/>
  <c r="W71"/>
  <c r="X70"/>
  <c r="W70"/>
  <c r="X69"/>
  <c r="W69"/>
  <c r="X68"/>
  <c r="W68"/>
  <c r="X67"/>
  <c r="W67"/>
  <c r="X66"/>
  <c r="W66"/>
  <c r="X65"/>
  <c r="W65"/>
  <c r="X64"/>
  <c r="W64"/>
  <c r="X63"/>
  <c r="W63"/>
  <c r="X62"/>
  <c r="W62"/>
  <c r="X61"/>
  <c r="W61"/>
  <c r="X60"/>
  <c r="W60"/>
  <c r="X59"/>
  <c r="W59"/>
  <c r="X58"/>
  <c r="W58"/>
  <c r="X57"/>
  <c r="W57"/>
  <c r="S88"/>
  <c r="X56"/>
  <c r="W56"/>
  <c r="W88" s="1"/>
  <c r="N95" s="1"/>
  <c r="Q88"/>
  <c r="K95" s="1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10"/>
  <c r="V42"/>
  <c r="U42"/>
  <c r="M49" s="1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10"/>
  <c r="R42"/>
  <c r="J157" i="14" l="1"/>
  <c r="L157"/>
  <c r="K157" i="13"/>
  <c r="W134" i="4"/>
  <c r="L79" i="13"/>
  <c r="T42" i="4"/>
  <c r="L49" s="1"/>
  <c r="K157" i="14"/>
  <c r="L126" i="13"/>
  <c r="L157" s="1"/>
  <c r="L186" i="4"/>
  <c r="L119" i="14"/>
  <c r="K119"/>
  <c r="J119"/>
  <c r="L119" i="13"/>
  <c r="K119"/>
  <c r="J79" i="14"/>
  <c r="L79"/>
  <c r="K79"/>
  <c r="K79" i="13"/>
  <c r="J39" i="14"/>
  <c r="K39"/>
  <c r="L39"/>
  <c r="L39" i="13"/>
  <c r="K39"/>
  <c r="T88" i="4"/>
  <c r="Q42"/>
  <c r="S42"/>
  <c r="W42"/>
  <c r="N49" s="1"/>
  <c r="R88"/>
  <c r="L95" s="1"/>
  <c r="X88"/>
  <c r="X134"/>
  <c r="N141" s="1"/>
  <c r="X42"/>
  <c r="R134"/>
  <c r="T134"/>
  <c r="K49" l="1"/>
  <c r="L141"/>
</calcChain>
</file>

<file path=xl/sharedStrings.xml><?xml version="1.0" encoding="utf-8"?>
<sst xmlns="http://schemas.openxmlformats.org/spreadsheetml/2006/main" count="678" uniqueCount="46">
  <si>
    <t>PER OGNI API TPP (API Northbound TPP)</t>
  </si>
  <si>
    <t>Giorno</t>
  </si>
  <si>
    <t>Totale mensile</t>
  </si>
  <si>
    <t>Media giornaliera su base mensile</t>
  </si>
  <si>
    <t>Precondizioni:</t>
  </si>
  <si>
    <t>I report vengono condivisi con le banche su base trimestrale</t>
  </si>
  <si>
    <t>La disponibilità indicata nei seguenti KPI è calcolata al netto delle operazioni di manutenzione pianificata degli impianti</t>
  </si>
  <si>
    <t>Utenti/servizi coinvolti</t>
  </si>
  <si>
    <t>PER OGNI API ASPSP E PER OGNI ASPSP (API Southbound Banche)</t>
  </si>
  <si>
    <t>COMPLESSIVO LATO NB (API Northbound TPP)</t>
  </si>
  <si>
    <t>COMPLESSIVO LATO SB PER OGNI ASPSP (API Southbound Banche)</t>
  </si>
  <si>
    <t>LATO NB (API Northbound TPP)</t>
  </si>
  <si>
    <t>LATO SB PER OGNI ASPSP (API Southbound Banche)</t>
  </si>
  <si>
    <t>Note/ Descrizione</t>
  </si>
  <si>
    <t>Per indisponibilità del servizio si intende il tempo intercorso tra la prima di cinque chiamate consecutive ad una o diverse API andate in timeout (ogni chiamata non deve avere una risposta entro 30 secondi) e la successiva chiamata andata a buon fine lato Gateway.</t>
  </si>
  <si>
    <t>Numero totale di chiamate (OK + KO)</t>
  </si>
  <si>
    <t>Numero di chiamate con HTTP Status 5xx</t>
  </si>
  <si>
    <t>Numero di chiamate con HTTP Status 5xx (casi in cui non è stato possibile raggiungere i sistemi banca)</t>
  </si>
  <si>
    <t>Percentuale di chiamate con HTTP Status 5xx (casi in cui non è stato possibile raggiungere i sistemi banca)</t>
  </si>
  <si>
    <t>Numero di chiamate con errore applicativo</t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</si>
  <si>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applicativi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</si>
  <si>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di raggiungibilità/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</si>
  <si>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</si>
  <si>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indisponibilità / 24h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</si>
  <si>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100 - %downtime</t>
    </r>
  </si>
  <si>
    <t>Durata media (ms)</t>
  </si>
  <si>
    <t>Tempo di indisponibilità</t>
  </si>
  <si>
    <t>Numero di chiamate</t>
  </si>
  <si>
    <t>Numero di errori</t>
  </si>
  <si>
    <t>Percentuale errori</t>
  </si>
  <si>
    <t>Tasso di errori applicativi</t>
  </si>
  <si>
    <t>Tasso di errori per irraggiungibilità</t>
  </si>
  <si>
    <t>% downtime</t>
  </si>
  <si>
    <t>% uptime</t>
  </si>
  <si>
    <t>n.a.</t>
  </si>
  <si>
    <t>KPI</t>
  </si>
  <si>
    <t>Numero di chiamate con errori</t>
  </si>
  <si>
    <t>PER OGNI API
SERVIZI IB/MB</t>
  </si>
  <si>
    <t>Chiamate di tipo AISP
(Art.36(1)(a) RTS)</t>
  </si>
  <si>
    <t>Chiamate di tipo PISP
(Art.66(4)(b) PSD2, Art.36(1)(b) RTS)</t>
  </si>
  <si>
    <t>Chiamate di tipo CBPII
(Art.65(3) PSD2, Art.36(1)(c) RTS)</t>
  </si>
  <si>
    <t>STATISTICA COMPLESSIVA CBI GLOBE (NB + SB)</t>
  </si>
  <si>
    <t>API MB+</t>
  </si>
  <si>
    <t>API SERVIZI IB/MB</t>
  </si>
  <si>
    <t>PER OGNI API MB+</t>
  </si>
  <si>
    <t>PER OGNI API SERVIZI IB/MB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</si>
</sst>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16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16" fontId="5" fillId="5" borderId="1" xfId="0" applyNumberFormat="1" applyFont="1" applyFill="1" applyBorder="1" applyAlignment="1">
      <alignment vertical="center"/>
    </xf>
    <xf numFmtId="16" fontId="5" fillId="4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" fontId="1" fillId="6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16" fontId="5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186"/>
  <sheetViews>
    <sheetView workbookViewId="0">
      <selection activeCell="A98" sqref="A98:XFD98"/>
    </sheetView>
  </sheetViews>
  <sheetFormatPr defaultRowHeight="12.75"/>
  <cols>
    <col min="1" max="1" width="3.28515625" style="1" customWidth="1"/>
    <col min="2" max="2" width="15.28515625" style="1" bestFit="1" customWidth="1"/>
    <col min="3" max="3" width="16.7109375" style="1" customWidth="1"/>
    <col min="4" max="4" width="20.140625" style="1" bestFit="1" customWidth="1"/>
    <col min="5" max="7" width="20.140625" style="1" customWidth="1"/>
    <col min="8" max="9" width="22.5703125" style="1" bestFit="1" customWidth="1"/>
    <col min="10" max="10" width="19.5703125" style="1" bestFit="1" customWidth="1"/>
    <col min="11" max="11" width="20.7109375" style="1" bestFit="1" customWidth="1"/>
    <col min="12" max="12" width="28.28515625" style="1" bestFit="1" customWidth="1"/>
    <col min="13" max="13" width="16" style="1" bestFit="1" customWidth="1"/>
    <col min="14" max="14" width="17.140625" style="1" bestFit="1" customWidth="1"/>
    <col min="15" max="16" width="16" style="1" bestFit="1" customWidth="1"/>
    <col min="17" max="17" width="23.42578125" style="1" bestFit="1" customWidth="1"/>
    <col min="18" max="18" width="32" style="1" bestFit="1" customWidth="1"/>
    <col min="19" max="19" width="23.42578125" style="1" bestFit="1" customWidth="1"/>
    <col min="20" max="20" width="32" style="1" bestFit="1" customWidth="1"/>
    <col min="21" max="22" width="12.42578125" style="1" bestFit="1" customWidth="1"/>
    <col min="23" max="23" width="21.28515625" style="1" customWidth="1"/>
    <col min="24" max="24" width="9.7109375" style="1" bestFit="1" customWidth="1"/>
    <col min="25" max="16384" width="9.140625" style="1"/>
  </cols>
  <sheetData>
    <row r="1" spans="2:24">
      <c r="B1" s="8" t="s">
        <v>4</v>
      </c>
    </row>
    <row r="2" spans="2:24">
      <c r="B2" s="1">
        <v>1</v>
      </c>
      <c r="C2" s="1" t="s">
        <v>5</v>
      </c>
    </row>
    <row r="3" spans="2:24">
      <c r="B3" s="1">
        <v>2</v>
      </c>
      <c r="C3" s="1" t="s">
        <v>6</v>
      </c>
    </row>
    <row r="6" spans="2:24" hidden="1">
      <c r="B6" s="1" t="s">
        <v>35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  <c r="N6" s="11">
        <v>12</v>
      </c>
      <c r="O6" s="11">
        <v>13</v>
      </c>
      <c r="P6" s="11">
        <v>14</v>
      </c>
      <c r="Q6" s="11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1">
        <v>21</v>
      </c>
      <c r="X6" s="11">
        <v>22</v>
      </c>
    </row>
    <row r="7" spans="2:24" ht="63.75">
      <c r="B7" s="6" t="s">
        <v>7</v>
      </c>
      <c r="C7" s="2" t="s">
        <v>0</v>
      </c>
      <c r="D7" s="2" t="s">
        <v>8</v>
      </c>
      <c r="E7" s="2" t="s">
        <v>8</v>
      </c>
      <c r="F7" s="2" t="s">
        <v>8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11</v>
      </c>
      <c r="M7" s="2" t="s">
        <v>12</v>
      </c>
      <c r="N7" s="2" t="s">
        <v>12</v>
      </c>
      <c r="O7" s="2" t="s">
        <v>11</v>
      </c>
      <c r="P7" s="2" t="s">
        <v>12</v>
      </c>
      <c r="Q7" s="2" t="s">
        <v>11</v>
      </c>
      <c r="R7" s="2" t="s">
        <v>11</v>
      </c>
      <c r="S7" s="2" t="s">
        <v>12</v>
      </c>
      <c r="T7" s="2" t="s">
        <v>12</v>
      </c>
      <c r="U7" s="2" t="s">
        <v>11</v>
      </c>
      <c r="V7" s="2" t="s">
        <v>12</v>
      </c>
      <c r="W7" s="2" t="s">
        <v>11</v>
      </c>
      <c r="X7" s="2" t="s">
        <v>12</v>
      </c>
    </row>
    <row r="8" spans="2:24" ht="144">
      <c r="B8" s="7" t="s">
        <v>13</v>
      </c>
      <c r="C8" s="9"/>
      <c r="D8" s="10"/>
      <c r="E8" s="10" t="s">
        <v>38</v>
      </c>
      <c r="F8" s="10" t="s">
        <v>39</v>
      </c>
      <c r="G8" s="10" t="s">
        <v>40</v>
      </c>
      <c r="H8" s="10" t="s">
        <v>14</v>
      </c>
      <c r="I8" s="10" t="s">
        <v>14</v>
      </c>
      <c r="J8" s="10" t="s">
        <v>15</v>
      </c>
      <c r="K8" s="10" t="s">
        <v>15</v>
      </c>
      <c r="L8" s="10" t="s">
        <v>16</v>
      </c>
      <c r="M8" s="10" t="s">
        <v>17</v>
      </c>
      <c r="N8" s="10" t="s">
        <v>18</v>
      </c>
      <c r="O8" s="10" t="s">
        <v>19</v>
      </c>
      <c r="P8" s="10" t="s">
        <v>19</v>
      </c>
      <c r="Q8" s="10" t="s">
        <v>20</v>
      </c>
      <c r="R8" s="10" t="s">
        <v>21</v>
      </c>
      <c r="S8" s="10" t="s">
        <v>22</v>
      </c>
      <c r="T8" s="10" t="s">
        <v>21</v>
      </c>
      <c r="U8" s="10" t="s">
        <v>23</v>
      </c>
      <c r="V8" s="10" t="s">
        <v>23</v>
      </c>
      <c r="W8" s="10" t="s">
        <v>24</v>
      </c>
      <c r="X8" s="10" t="s">
        <v>24</v>
      </c>
    </row>
    <row r="9" spans="2:24">
      <c r="B9" s="3" t="s">
        <v>1</v>
      </c>
      <c r="C9" s="12" t="s">
        <v>25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26</v>
      </c>
      <c r="I9" s="12" t="s">
        <v>26</v>
      </c>
      <c r="J9" s="12" t="s">
        <v>27</v>
      </c>
      <c r="K9" s="12" t="s">
        <v>27</v>
      </c>
      <c r="L9" s="12" t="s">
        <v>28</v>
      </c>
      <c r="M9" s="12" t="s">
        <v>28</v>
      </c>
      <c r="N9" s="12" t="s">
        <v>29</v>
      </c>
      <c r="O9" s="12" t="s">
        <v>28</v>
      </c>
      <c r="P9" s="12" t="s">
        <v>28</v>
      </c>
      <c r="Q9" s="12" t="s">
        <v>30</v>
      </c>
      <c r="R9" s="12" t="s">
        <v>31</v>
      </c>
      <c r="S9" s="12" t="s">
        <v>30</v>
      </c>
      <c r="T9" s="12" t="s">
        <v>31</v>
      </c>
      <c r="U9" s="12" t="s">
        <v>32</v>
      </c>
      <c r="V9" s="12" t="s">
        <v>32</v>
      </c>
      <c r="W9" s="12" t="s">
        <v>33</v>
      </c>
      <c r="X9" s="12" t="s">
        <v>33</v>
      </c>
    </row>
    <row r="10" spans="2:24">
      <c r="B10" s="20">
        <v>44075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13">
        <v>0</v>
      </c>
      <c r="O10" s="5">
        <v>0</v>
      </c>
      <c r="P10" s="5">
        <v>0</v>
      </c>
      <c r="Q10" s="35">
        <f>IF(O10=0,0,O10/J10)</f>
        <v>0</v>
      </c>
      <c r="R10" s="35">
        <f>IF(L10=0,0,L10/J10)</f>
        <v>0</v>
      </c>
      <c r="S10" s="35">
        <f>IF(P10=0,0,P10/K10)</f>
        <v>0</v>
      </c>
      <c r="T10" s="35">
        <f>IF(N10=0,0,N10/K10)</f>
        <v>0</v>
      </c>
      <c r="U10" s="13">
        <v>0</v>
      </c>
      <c r="V10" s="13">
        <v>0</v>
      </c>
      <c r="W10" s="13">
        <f>100-U10</f>
        <v>100</v>
      </c>
      <c r="X10" s="13">
        <f>100-V10</f>
        <v>100</v>
      </c>
    </row>
    <row r="11" spans="2:24">
      <c r="B11" s="31">
        <v>44076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13">
        <v>0</v>
      </c>
      <c r="O11" s="5">
        <v>0</v>
      </c>
      <c r="P11" s="5">
        <v>0</v>
      </c>
      <c r="Q11" s="35">
        <f t="shared" ref="Q11:Q39" si="0">IF(O11=0,0,O11/J11)</f>
        <v>0</v>
      </c>
      <c r="R11" s="35">
        <f t="shared" ref="R11:R39" si="1">IF(L11=0,0,L11/J11)</f>
        <v>0</v>
      </c>
      <c r="S11" s="35">
        <f t="shared" ref="S11:S39" si="2">IF(P11=0,0,P11/K11)</f>
        <v>0</v>
      </c>
      <c r="T11" s="35">
        <f t="shared" ref="T11:T39" si="3">IF(N11=0,0,N11/K11)</f>
        <v>0</v>
      </c>
      <c r="U11" s="13">
        <v>0</v>
      </c>
      <c r="V11" s="13">
        <v>0</v>
      </c>
      <c r="W11" s="13">
        <f t="shared" ref="W11:W39" si="4">100-U11</f>
        <v>100</v>
      </c>
      <c r="X11" s="13">
        <f t="shared" ref="X11:X39" si="5">100-V11</f>
        <v>100</v>
      </c>
    </row>
    <row r="12" spans="2:24">
      <c r="B12" s="4">
        <v>44077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5">
        <v>0</v>
      </c>
      <c r="I12" s="5">
        <v>0</v>
      </c>
      <c r="J12" s="5">
        <v>0</v>
      </c>
      <c r="K12" s="5">
        <v>6</v>
      </c>
      <c r="L12" s="5">
        <v>0</v>
      </c>
      <c r="M12" s="5">
        <v>0</v>
      </c>
      <c r="N12" s="13">
        <v>0</v>
      </c>
      <c r="O12" s="5">
        <v>0</v>
      </c>
      <c r="P12" s="5">
        <v>0</v>
      </c>
      <c r="Q12" s="35">
        <f t="shared" si="0"/>
        <v>0</v>
      </c>
      <c r="R12" s="35">
        <f t="shared" si="1"/>
        <v>0</v>
      </c>
      <c r="S12" s="35">
        <f t="shared" si="2"/>
        <v>0</v>
      </c>
      <c r="T12" s="35">
        <f t="shared" si="3"/>
        <v>0</v>
      </c>
      <c r="U12" s="13">
        <v>0</v>
      </c>
      <c r="V12" s="13">
        <v>0</v>
      </c>
      <c r="W12" s="13">
        <f t="shared" si="4"/>
        <v>100</v>
      </c>
      <c r="X12" s="13">
        <f t="shared" si="5"/>
        <v>100</v>
      </c>
    </row>
    <row r="13" spans="2:24">
      <c r="B13" s="4">
        <v>44078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13">
        <v>0</v>
      </c>
      <c r="O13" s="5">
        <v>0</v>
      </c>
      <c r="P13" s="5">
        <v>0</v>
      </c>
      <c r="Q13" s="35">
        <f t="shared" si="0"/>
        <v>0</v>
      </c>
      <c r="R13" s="35">
        <f t="shared" si="1"/>
        <v>0</v>
      </c>
      <c r="S13" s="35">
        <f t="shared" si="2"/>
        <v>0</v>
      </c>
      <c r="T13" s="35">
        <f t="shared" si="3"/>
        <v>0</v>
      </c>
      <c r="U13" s="13">
        <v>0</v>
      </c>
      <c r="V13" s="13">
        <v>0</v>
      </c>
      <c r="W13" s="13">
        <f t="shared" si="4"/>
        <v>100</v>
      </c>
      <c r="X13" s="13">
        <f t="shared" si="5"/>
        <v>100</v>
      </c>
    </row>
    <row r="14" spans="2:24">
      <c r="B14" s="4">
        <v>44079</v>
      </c>
      <c r="C14" s="13">
        <v>0</v>
      </c>
      <c r="D14" s="13">
        <v>4135</v>
      </c>
      <c r="E14" s="13">
        <v>0</v>
      </c>
      <c r="F14" s="13">
        <v>4135</v>
      </c>
      <c r="G14" s="13">
        <v>0</v>
      </c>
      <c r="H14" s="5">
        <v>0</v>
      </c>
      <c r="I14" s="5">
        <v>0</v>
      </c>
      <c r="J14" s="5">
        <v>0</v>
      </c>
      <c r="K14" s="5">
        <v>2</v>
      </c>
      <c r="L14" s="5">
        <v>0</v>
      </c>
      <c r="M14" s="5">
        <v>0</v>
      </c>
      <c r="N14" s="13">
        <v>0</v>
      </c>
      <c r="O14" s="5">
        <v>0</v>
      </c>
      <c r="P14" s="5">
        <v>0</v>
      </c>
      <c r="Q14" s="35">
        <f t="shared" si="0"/>
        <v>0</v>
      </c>
      <c r="R14" s="35">
        <f t="shared" si="1"/>
        <v>0</v>
      </c>
      <c r="S14" s="35">
        <f t="shared" si="2"/>
        <v>0</v>
      </c>
      <c r="T14" s="35">
        <f t="shared" si="3"/>
        <v>0</v>
      </c>
      <c r="U14" s="13">
        <v>0</v>
      </c>
      <c r="V14" s="13">
        <v>0</v>
      </c>
      <c r="W14" s="13">
        <f t="shared" si="4"/>
        <v>100</v>
      </c>
      <c r="X14" s="13">
        <f t="shared" si="5"/>
        <v>100</v>
      </c>
    </row>
    <row r="15" spans="2:24">
      <c r="B15" s="4">
        <v>44080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13">
        <v>0</v>
      </c>
      <c r="O15" s="5">
        <v>0</v>
      </c>
      <c r="P15" s="5">
        <v>0</v>
      </c>
      <c r="Q15" s="35">
        <f t="shared" si="0"/>
        <v>0</v>
      </c>
      <c r="R15" s="35">
        <f t="shared" si="1"/>
        <v>0</v>
      </c>
      <c r="S15" s="35">
        <f t="shared" si="2"/>
        <v>0</v>
      </c>
      <c r="T15" s="35">
        <f t="shared" si="3"/>
        <v>0</v>
      </c>
      <c r="U15" s="13">
        <v>0</v>
      </c>
      <c r="V15" s="13">
        <v>0</v>
      </c>
      <c r="W15" s="13">
        <f t="shared" si="4"/>
        <v>100</v>
      </c>
      <c r="X15" s="13">
        <f t="shared" si="5"/>
        <v>100</v>
      </c>
    </row>
    <row r="16" spans="2:24">
      <c r="B16" s="20">
        <v>44081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13">
        <v>0</v>
      </c>
      <c r="O16" s="5">
        <v>0</v>
      </c>
      <c r="P16" s="5">
        <v>0</v>
      </c>
      <c r="Q16" s="35">
        <f t="shared" si="0"/>
        <v>0</v>
      </c>
      <c r="R16" s="35">
        <f t="shared" si="1"/>
        <v>0</v>
      </c>
      <c r="S16" s="35">
        <f t="shared" si="2"/>
        <v>0</v>
      </c>
      <c r="T16" s="35">
        <f t="shared" si="3"/>
        <v>0</v>
      </c>
      <c r="U16" s="13">
        <v>0</v>
      </c>
      <c r="V16" s="13">
        <v>0</v>
      </c>
      <c r="W16" s="13">
        <f t="shared" si="4"/>
        <v>100</v>
      </c>
      <c r="X16" s="13">
        <f t="shared" si="5"/>
        <v>100</v>
      </c>
    </row>
    <row r="17" spans="2:24">
      <c r="B17" s="20">
        <v>44082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13">
        <v>0</v>
      </c>
      <c r="O17" s="5">
        <v>0</v>
      </c>
      <c r="P17" s="5">
        <v>0</v>
      </c>
      <c r="Q17" s="35">
        <f t="shared" si="0"/>
        <v>0</v>
      </c>
      <c r="R17" s="35">
        <f t="shared" si="1"/>
        <v>0</v>
      </c>
      <c r="S17" s="35">
        <f t="shared" si="2"/>
        <v>0</v>
      </c>
      <c r="T17" s="35">
        <f t="shared" si="3"/>
        <v>0</v>
      </c>
      <c r="U17" s="13">
        <v>0</v>
      </c>
      <c r="V17" s="13">
        <v>0</v>
      </c>
      <c r="W17" s="13">
        <f t="shared" si="4"/>
        <v>100</v>
      </c>
      <c r="X17" s="13">
        <f t="shared" si="5"/>
        <v>100</v>
      </c>
    </row>
    <row r="18" spans="2:24">
      <c r="B18" s="31">
        <v>44083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13">
        <v>0</v>
      </c>
      <c r="O18" s="5">
        <v>0</v>
      </c>
      <c r="P18" s="5">
        <v>0</v>
      </c>
      <c r="Q18" s="35">
        <f t="shared" si="0"/>
        <v>0</v>
      </c>
      <c r="R18" s="35">
        <f t="shared" si="1"/>
        <v>0</v>
      </c>
      <c r="S18" s="35">
        <f t="shared" si="2"/>
        <v>0</v>
      </c>
      <c r="T18" s="35">
        <f t="shared" si="3"/>
        <v>0</v>
      </c>
      <c r="U18" s="13">
        <v>0</v>
      </c>
      <c r="V18" s="13">
        <v>0</v>
      </c>
      <c r="W18" s="13">
        <f t="shared" si="4"/>
        <v>100</v>
      </c>
      <c r="X18" s="13">
        <f t="shared" si="5"/>
        <v>100</v>
      </c>
    </row>
    <row r="19" spans="2:24">
      <c r="B19" s="4">
        <v>44084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13">
        <v>0</v>
      </c>
      <c r="O19" s="5">
        <v>0</v>
      </c>
      <c r="P19" s="5">
        <v>0</v>
      </c>
      <c r="Q19" s="35">
        <f t="shared" si="0"/>
        <v>0</v>
      </c>
      <c r="R19" s="35">
        <f t="shared" si="1"/>
        <v>0</v>
      </c>
      <c r="S19" s="35">
        <f t="shared" si="2"/>
        <v>0</v>
      </c>
      <c r="T19" s="35">
        <f t="shared" si="3"/>
        <v>0</v>
      </c>
      <c r="U19" s="13">
        <v>0</v>
      </c>
      <c r="V19" s="13">
        <v>0</v>
      </c>
      <c r="W19" s="13">
        <f t="shared" si="4"/>
        <v>100</v>
      </c>
      <c r="X19" s="13">
        <f t="shared" si="5"/>
        <v>100</v>
      </c>
    </row>
    <row r="20" spans="2:24">
      <c r="B20" s="4">
        <v>44085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13">
        <v>0</v>
      </c>
      <c r="O20" s="5">
        <v>0</v>
      </c>
      <c r="P20" s="5">
        <v>0</v>
      </c>
      <c r="Q20" s="35">
        <f t="shared" si="0"/>
        <v>0</v>
      </c>
      <c r="R20" s="35">
        <f t="shared" si="1"/>
        <v>0</v>
      </c>
      <c r="S20" s="35">
        <f t="shared" si="2"/>
        <v>0</v>
      </c>
      <c r="T20" s="35">
        <f t="shared" si="3"/>
        <v>0</v>
      </c>
      <c r="U20" s="13">
        <v>0</v>
      </c>
      <c r="V20" s="13">
        <v>0</v>
      </c>
      <c r="W20" s="13">
        <f t="shared" si="4"/>
        <v>100</v>
      </c>
      <c r="X20" s="13">
        <f t="shared" si="5"/>
        <v>100</v>
      </c>
    </row>
    <row r="21" spans="2:24">
      <c r="B21" s="4">
        <v>44086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13">
        <v>0</v>
      </c>
      <c r="O21" s="5">
        <v>0</v>
      </c>
      <c r="P21" s="5">
        <v>0</v>
      </c>
      <c r="Q21" s="35">
        <f t="shared" si="0"/>
        <v>0</v>
      </c>
      <c r="R21" s="35">
        <f t="shared" si="1"/>
        <v>0</v>
      </c>
      <c r="S21" s="35">
        <f t="shared" si="2"/>
        <v>0</v>
      </c>
      <c r="T21" s="35">
        <f t="shared" si="3"/>
        <v>0</v>
      </c>
      <c r="U21" s="13">
        <v>0</v>
      </c>
      <c r="V21" s="13">
        <v>0</v>
      </c>
      <c r="W21" s="13">
        <f t="shared" si="4"/>
        <v>100</v>
      </c>
      <c r="X21" s="13">
        <f t="shared" si="5"/>
        <v>100</v>
      </c>
    </row>
    <row r="22" spans="2:24">
      <c r="B22" s="4">
        <v>44087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13">
        <v>0</v>
      </c>
      <c r="O22" s="5">
        <v>0</v>
      </c>
      <c r="P22" s="5">
        <v>0</v>
      </c>
      <c r="Q22" s="35">
        <f t="shared" si="0"/>
        <v>0</v>
      </c>
      <c r="R22" s="35">
        <f t="shared" si="1"/>
        <v>0</v>
      </c>
      <c r="S22" s="35">
        <f t="shared" si="2"/>
        <v>0</v>
      </c>
      <c r="T22" s="35">
        <f t="shared" si="3"/>
        <v>0</v>
      </c>
      <c r="U22" s="13">
        <v>0</v>
      </c>
      <c r="V22" s="13">
        <v>0</v>
      </c>
      <c r="W22" s="13">
        <f t="shared" si="4"/>
        <v>100</v>
      </c>
      <c r="X22" s="13">
        <f t="shared" si="5"/>
        <v>100</v>
      </c>
    </row>
    <row r="23" spans="2:24">
      <c r="B23" s="20">
        <v>44088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13">
        <v>0</v>
      </c>
      <c r="O23" s="5">
        <v>0</v>
      </c>
      <c r="P23" s="5">
        <v>0</v>
      </c>
      <c r="Q23" s="35">
        <f t="shared" si="0"/>
        <v>0</v>
      </c>
      <c r="R23" s="35">
        <f t="shared" si="1"/>
        <v>0</v>
      </c>
      <c r="S23" s="35">
        <f t="shared" si="2"/>
        <v>0</v>
      </c>
      <c r="T23" s="35">
        <f t="shared" si="3"/>
        <v>0</v>
      </c>
      <c r="U23" s="13">
        <v>0</v>
      </c>
      <c r="V23" s="13">
        <v>0</v>
      </c>
      <c r="W23" s="13">
        <f t="shared" si="4"/>
        <v>100</v>
      </c>
      <c r="X23" s="13">
        <f t="shared" si="5"/>
        <v>100</v>
      </c>
    </row>
    <row r="24" spans="2:24">
      <c r="B24" s="20">
        <v>44089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13">
        <v>0</v>
      </c>
      <c r="O24" s="5">
        <v>0</v>
      </c>
      <c r="P24" s="5">
        <v>0</v>
      </c>
      <c r="Q24" s="35">
        <f t="shared" si="0"/>
        <v>0</v>
      </c>
      <c r="R24" s="35">
        <f t="shared" si="1"/>
        <v>0</v>
      </c>
      <c r="S24" s="35">
        <f t="shared" si="2"/>
        <v>0</v>
      </c>
      <c r="T24" s="35">
        <f t="shared" si="3"/>
        <v>0</v>
      </c>
      <c r="U24" s="13">
        <v>0</v>
      </c>
      <c r="V24" s="13">
        <v>0</v>
      </c>
      <c r="W24" s="13">
        <f t="shared" si="4"/>
        <v>100</v>
      </c>
      <c r="X24" s="13">
        <f t="shared" si="5"/>
        <v>100</v>
      </c>
    </row>
    <row r="25" spans="2:24">
      <c r="B25" s="31">
        <v>44090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13">
        <v>0</v>
      </c>
      <c r="O25" s="5">
        <v>0</v>
      </c>
      <c r="P25" s="5">
        <v>0</v>
      </c>
      <c r="Q25" s="35">
        <f t="shared" si="0"/>
        <v>0</v>
      </c>
      <c r="R25" s="35">
        <f t="shared" si="1"/>
        <v>0</v>
      </c>
      <c r="S25" s="35">
        <f t="shared" si="2"/>
        <v>0</v>
      </c>
      <c r="T25" s="35">
        <f t="shared" si="3"/>
        <v>0</v>
      </c>
      <c r="U25" s="13">
        <v>0</v>
      </c>
      <c r="V25" s="13">
        <v>0</v>
      </c>
      <c r="W25" s="13">
        <f t="shared" si="4"/>
        <v>100</v>
      </c>
      <c r="X25" s="13">
        <f t="shared" si="5"/>
        <v>100</v>
      </c>
    </row>
    <row r="26" spans="2:24">
      <c r="B26" s="4">
        <v>44091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13">
        <v>0</v>
      </c>
      <c r="O26" s="5">
        <v>0</v>
      </c>
      <c r="P26" s="5">
        <v>0</v>
      </c>
      <c r="Q26" s="35">
        <f t="shared" si="0"/>
        <v>0</v>
      </c>
      <c r="R26" s="35">
        <f t="shared" si="1"/>
        <v>0</v>
      </c>
      <c r="S26" s="35">
        <f t="shared" si="2"/>
        <v>0</v>
      </c>
      <c r="T26" s="35">
        <f t="shared" si="3"/>
        <v>0</v>
      </c>
      <c r="U26" s="13">
        <v>0</v>
      </c>
      <c r="V26" s="13">
        <v>0</v>
      </c>
      <c r="W26" s="13">
        <f t="shared" si="4"/>
        <v>100</v>
      </c>
      <c r="X26" s="13">
        <f t="shared" si="5"/>
        <v>100</v>
      </c>
    </row>
    <row r="27" spans="2:24">
      <c r="B27" s="4">
        <v>44092</v>
      </c>
      <c r="C27" s="13">
        <v>0</v>
      </c>
      <c r="D27" s="13">
        <v>3955.5</v>
      </c>
      <c r="E27" s="13">
        <v>0</v>
      </c>
      <c r="F27" s="13">
        <v>0</v>
      </c>
      <c r="G27" s="13">
        <v>3955.5</v>
      </c>
      <c r="H27" s="5">
        <v>0</v>
      </c>
      <c r="I27" s="5">
        <v>0</v>
      </c>
      <c r="J27" s="5">
        <v>0</v>
      </c>
      <c r="K27" s="5">
        <v>2</v>
      </c>
      <c r="L27" s="5">
        <v>0</v>
      </c>
      <c r="M27" s="5">
        <v>0</v>
      </c>
      <c r="N27" s="13">
        <v>0</v>
      </c>
      <c r="O27" s="5">
        <v>0</v>
      </c>
      <c r="P27" s="5">
        <v>0</v>
      </c>
      <c r="Q27" s="35">
        <f t="shared" si="0"/>
        <v>0</v>
      </c>
      <c r="R27" s="35">
        <f t="shared" si="1"/>
        <v>0</v>
      </c>
      <c r="S27" s="35">
        <f t="shared" si="2"/>
        <v>0</v>
      </c>
      <c r="T27" s="35">
        <f t="shared" si="3"/>
        <v>0</v>
      </c>
      <c r="U27" s="13">
        <v>0</v>
      </c>
      <c r="V27" s="13">
        <v>0</v>
      </c>
      <c r="W27" s="13">
        <f t="shared" si="4"/>
        <v>100</v>
      </c>
      <c r="X27" s="13">
        <f t="shared" si="5"/>
        <v>100</v>
      </c>
    </row>
    <row r="28" spans="2:24">
      <c r="B28" s="4">
        <v>44093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13">
        <v>0</v>
      </c>
      <c r="O28" s="5">
        <v>0</v>
      </c>
      <c r="P28" s="5">
        <v>0</v>
      </c>
      <c r="Q28" s="35">
        <f t="shared" si="0"/>
        <v>0</v>
      </c>
      <c r="R28" s="35">
        <f t="shared" si="1"/>
        <v>0</v>
      </c>
      <c r="S28" s="35">
        <f t="shared" si="2"/>
        <v>0</v>
      </c>
      <c r="T28" s="35">
        <f t="shared" si="3"/>
        <v>0</v>
      </c>
      <c r="U28" s="13">
        <v>0</v>
      </c>
      <c r="V28" s="13">
        <v>0</v>
      </c>
      <c r="W28" s="13">
        <f t="shared" si="4"/>
        <v>100</v>
      </c>
      <c r="X28" s="13">
        <f t="shared" si="5"/>
        <v>100</v>
      </c>
    </row>
    <row r="29" spans="2:24">
      <c r="B29" s="4">
        <v>44094</v>
      </c>
      <c r="C29" s="13">
        <v>0</v>
      </c>
      <c r="D29" s="13">
        <v>0</v>
      </c>
      <c r="E29" s="13">
        <v>1721.6</v>
      </c>
      <c r="F29" s="13">
        <v>0</v>
      </c>
      <c r="G29" s="13">
        <v>0</v>
      </c>
      <c r="H29" s="5">
        <v>0</v>
      </c>
      <c r="I29" s="5">
        <v>0</v>
      </c>
      <c r="J29" s="5">
        <v>0</v>
      </c>
      <c r="K29" s="5">
        <v>6</v>
      </c>
      <c r="L29" s="5">
        <v>0</v>
      </c>
      <c r="M29" s="5">
        <v>0</v>
      </c>
      <c r="N29" s="13">
        <v>0</v>
      </c>
      <c r="O29" s="5">
        <v>0</v>
      </c>
      <c r="P29" s="5">
        <v>0</v>
      </c>
      <c r="Q29" s="35">
        <f t="shared" si="0"/>
        <v>0</v>
      </c>
      <c r="R29" s="35">
        <f t="shared" si="1"/>
        <v>0</v>
      </c>
      <c r="S29" s="35">
        <f t="shared" si="2"/>
        <v>0</v>
      </c>
      <c r="T29" s="35">
        <f t="shared" si="3"/>
        <v>0</v>
      </c>
      <c r="U29" s="13">
        <v>0</v>
      </c>
      <c r="V29" s="13">
        <v>0</v>
      </c>
      <c r="W29" s="13">
        <f t="shared" si="4"/>
        <v>100</v>
      </c>
      <c r="X29" s="13">
        <f t="shared" si="5"/>
        <v>100</v>
      </c>
    </row>
    <row r="30" spans="2:24">
      <c r="B30" s="20">
        <v>44095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13">
        <v>0</v>
      </c>
      <c r="O30" s="5">
        <v>0</v>
      </c>
      <c r="P30" s="5">
        <v>0</v>
      </c>
      <c r="Q30" s="35">
        <f t="shared" si="0"/>
        <v>0</v>
      </c>
      <c r="R30" s="35">
        <f t="shared" si="1"/>
        <v>0</v>
      </c>
      <c r="S30" s="35">
        <f t="shared" si="2"/>
        <v>0</v>
      </c>
      <c r="T30" s="35">
        <f t="shared" si="3"/>
        <v>0</v>
      </c>
      <c r="U30" s="13">
        <v>0</v>
      </c>
      <c r="V30" s="13">
        <v>0</v>
      </c>
      <c r="W30" s="13">
        <f t="shared" si="4"/>
        <v>100</v>
      </c>
      <c r="X30" s="13">
        <f t="shared" si="5"/>
        <v>100</v>
      </c>
    </row>
    <row r="31" spans="2:24">
      <c r="B31" s="20">
        <v>44096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13">
        <v>0</v>
      </c>
      <c r="O31" s="5">
        <v>0</v>
      </c>
      <c r="P31" s="5">
        <v>0</v>
      </c>
      <c r="Q31" s="35">
        <f t="shared" si="0"/>
        <v>0</v>
      </c>
      <c r="R31" s="35">
        <f t="shared" si="1"/>
        <v>0</v>
      </c>
      <c r="S31" s="35">
        <f t="shared" si="2"/>
        <v>0</v>
      </c>
      <c r="T31" s="35">
        <f t="shared" si="3"/>
        <v>0</v>
      </c>
      <c r="U31" s="13">
        <v>0</v>
      </c>
      <c r="V31" s="13">
        <v>0</v>
      </c>
      <c r="W31" s="13">
        <f t="shared" si="4"/>
        <v>100</v>
      </c>
      <c r="X31" s="13">
        <f t="shared" si="5"/>
        <v>100</v>
      </c>
    </row>
    <row r="32" spans="2:24">
      <c r="B32" s="31">
        <v>44097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13">
        <v>0</v>
      </c>
      <c r="O32" s="5">
        <v>0</v>
      </c>
      <c r="P32" s="5">
        <v>0</v>
      </c>
      <c r="Q32" s="35">
        <f t="shared" si="0"/>
        <v>0</v>
      </c>
      <c r="R32" s="35">
        <f t="shared" si="1"/>
        <v>0</v>
      </c>
      <c r="S32" s="35">
        <f t="shared" si="2"/>
        <v>0</v>
      </c>
      <c r="T32" s="35">
        <f t="shared" si="3"/>
        <v>0</v>
      </c>
      <c r="U32" s="13">
        <v>0</v>
      </c>
      <c r="V32" s="13">
        <v>0</v>
      </c>
      <c r="W32" s="13">
        <f t="shared" si="4"/>
        <v>100</v>
      </c>
      <c r="X32" s="13">
        <f t="shared" si="5"/>
        <v>100</v>
      </c>
    </row>
    <row r="33" spans="2:24">
      <c r="B33" s="4">
        <v>44098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13">
        <v>0</v>
      </c>
      <c r="O33" s="5">
        <v>0</v>
      </c>
      <c r="P33" s="5">
        <v>0</v>
      </c>
      <c r="Q33" s="35">
        <f t="shared" si="0"/>
        <v>0</v>
      </c>
      <c r="R33" s="35">
        <f t="shared" si="1"/>
        <v>0</v>
      </c>
      <c r="S33" s="35">
        <f t="shared" si="2"/>
        <v>0</v>
      </c>
      <c r="T33" s="35">
        <f t="shared" si="3"/>
        <v>0</v>
      </c>
      <c r="U33" s="13">
        <v>0</v>
      </c>
      <c r="V33" s="13">
        <v>0</v>
      </c>
      <c r="W33" s="13">
        <f t="shared" si="4"/>
        <v>100</v>
      </c>
      <c r="X33" s="13">
        <f t="shared" si="5"/>
        <v>100</v>
      </c>
    </row>
    <row r="34" spans="2:24">
      <c r="B34" s="4">
        <v>44099</v>
      </c>
      <c r="C34" s="13">
        <v>0</v>
      </c>
      <c r="D34" s="13">
        <v>4244</v>
      </c>
      <c r="E34" s="13">
        <v>0</v>
      </c>
      <c r="F34" s="13">
        <v>0</v>
      </c>
      <c r="G34" s="13">
        <v>4244</v>
      </c>
      <c r="H34" s="5">
        <v>0</v>
      </c>
      <c r="I34" s="5">
        <v>0</v>
      </c>
      <c r="J34" s="5">
        <v>0</v>
      </c>
      <c r="K34" s="5">
        <v>11</v>
      </c>
      <c r="L34" s="5">
        <v>0</v>
      </c>
      <c r="M34" s="5">
        <v>0</v>
      </c>
      <c r="N34" s="13">
        <v>0</v>
      </c>
      <c r="O34" s="5">
        <v>0</v>
      </c>
      <c r="P34" s="5">
        <v>0</v>
      </c>
      <c r="Q34" s="35">
        <f t="shared" si="0"/>
        <v>0</v>
      </c>
      <c r="R34" s="35">
        <f t="shared" si="1"/>
        <v>0</v>
      </c>
      <c r="S34" s="35">
        <f t="shared" si="2"/>
        <v>0</v>
      </c>
      <c r="T34" s="35">
        <f t="shared" si="3"/>
        <v>0</v>
      </c>
      <c r="U34" s="13">
        <v>0</v>
      </c>
      <c r="V34" s="13">
        <v>0</v>
      </c>
      <c r="W34" s="13">
        <f t="shared" si="4"/>
        <v>100</v>
      </c>
      <c r="X34" s="13">
        <f t="shared" si="5"/>
        <v>100</v>
      </c>
    </row>
    <row r="35" spans="2:24">
      <c r="B35" s="4">
        <v>44100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13">
        <v>0</v>
      </c>
      <c r="O35" s="5">
        <v>0</v>
      </c>
      <c r="P35" s="5">
        <v>0</v>
      </c>
      <c r="Q35" s="35">
        <f t="shared" si="0"/>
        <v>0</v>
      </c>
      <c r="R35" s="35">
        <f t="shared" si="1"/>
        <v>0</v>
      </c>
      <c r="S35" s="35">
        <f t="shared" si="2"/>
        <v>0</v>
      </c>
      <c r="T35" s="35">
        <f t="shared" si="3"/>
        <v>0</v>
      </c>
      <c r="U35" s="13">
        <v>0</v>
      </c>
      <c r="V35" s="13">
        <v>0</v>
      </c>
      <c r="W35" s="13">
        <f t="shared" si="4"/>
        <v>100</v>
      </c>
      <c r="X35" s="13">
        <f t="shared" si="5"/>
        <v>100</v>
      </c>
    </row>
    <row r="36" spans="2:24">
      <c r="B36" s="4">
        <v>44101</v>
      </c>
      <c r="C36" s="13">
        <v>0</v>
      </c>
      <c r="D36" s="13">
        <v>5281.6360000000004</v>
      </c>
      <c r="E36" s="13">
        <v>0</v>
      </c>
      <c r="F36" s="13">
        <v>0</v>
      </c>
      <c r="G36" s="13">
        <v>5281.6360000000004</v>
      </c>
      <c r="H36" s="5">
        <v>0</v>
      </c>
      <c r="I36" s="5">
        <v>0</v>
      </c>
      <c r="J36" s="5">
        <v>0</v>
      </c>
      <c r="K36" s="5">
        <v>1</v>
      </c>
      <c r="L36" s="5">
        <v>0</v>
      </c>
      <c r="M36" s="5">
        <v>0</v>
      </c>
      <c r="N36" s="13">
        <v>0</v>
      </c>
      <c r="O36" s="5">
        <v>0</v>
      </c>
      <c r="P36" s="5">
        <v>1</v>
      </c>
      <c r="Q36" s="35">
        <f t="shared" si="0"/>
        <v>0</v>
      </c>
      <c r="R36" s="35">
        <f t="shared" si="1"/>
        <v>0</v>
      </c>
      <c r="S36" s="35">
        <f t="shared" si="2"/>
        <v>1</v>
      </c>
      <c r="T36" s="35">
        <f t="shared" si="3"/>
        <v>0</v>
      </c>
      <c r="U36" s="13">
        <v>0</v>
      </c>
      <c r="V36" s="13">
        <v>0</v>
      </c>
      <c r="W36" s="13">
        <f t="shared" si="4"/>
        <v>100</v>
      </c>
      <c r="X36" s="13">
        <f t="shared" si="5"/>
        <v>100</v>
      </c>
    </row>
    <row r="37" spans="2:24">
      <c r="B37" s="20">
        <v>44102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13">
        <v>0</v>
      </c>
      <c r="O37" s="5">
        <v>0</v>
      </c>
      <c r="P37" s="5">
        <v>0</v>
      </c>
      <c r="Q37" s="35">
        <f t="shared" si="0"/>
        <v>0</v>
      </c>
      <c r="R37" s="35">
        <f t="shared" si="1"/>
        <v>0</v>
      </c>
      <c r="S37" s="35">
        <f t="shared" si="2"/>
        <v>0</v>
      </c>
      <c r="T37" s="35">
        <f t="shared" si="3"/>
        <v>0</v>
      </c>
      <c r="U37" s="13">
        <v>0</v>
      </c>
      <c r="V37" s="13">
        <v>0</v>
      </c>
      <c r="W37" s="13">
        <f t="shared" si="4"/>
        <v>100</v>
      </c>
      <c r="X37" s="13">
        <f t="shared" si="5"/>
        <v>100</v>
      </c>
    </row>
    <row r="38" spans="2:24">
      <c r="B38" s="20">
        <v>44103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13">
        <v>0</v>
      </c>
      <c r="O38" s="5">
        <v>0</v>
      </c>
      <c r="P38" s="5">
        <v>0</v>
      </c>
      <c r="Q38" s="35">
        <f t="shared" si="0"/>
        <v>0</v>
      </c>
      <c r="R38" s="35">
        <f t="shared" si="1"/>
        <v>0</v>
      </c>
      <c r="S38" s="35">
        <f t="shared" si="2"/>
        <v>0</v>
      </c>
      <c r="T38" s="35">
        <f t="shared" si="3"/>
        <v>0</v>
      </c>
      <c r="U38" s="13">
        <v>0</v>
      </c>
      <c r="V38" s="13">
        <v>0</v>
      </c>
      <c r="W38" s="13">
        <f t="shared" si="4"/>
        <v>100</v>
      </c>
      <c r="X38" s="13">
        <f t="shared" si="5"/>
        <v>100</v>
      </c>
    </row>
    <row r="39" spans="2:24">
      <c r="B39" s="21">
        <v>44104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13">
        <v>0</v>
      </c>
      <c r="O39" s="5">
        <v>0</v>
      </c>
      <c r="P39" s="5">
        <v>0</v>
      </c>
      <c r="Q39" s="35">
        <f t="shared" si="0"/>
        <v>0</v>
      </c>
      <c r="R39" s="35">
        <f t="shared" si="1"/>
        <v>0</v>
      </c>
      <c r="S39" s="35">
        <f t="shared" si="2"/>
        <v>0</v>
      </c>
      <c r="T39" s="35">
        <f t="shared" si="3"/>
        <v>0</v>
      </c>
      <c r="U39" s="13">
        <v>0</v>
      </c>
      <c r="V39" s="13">
        <v>0</v>
      </c>
      <c r="W39" s="13">
        <f t="shared" si="4"/>
        <v>100</v>
      </c>
      <c r="X39" s="13">
        <f t="shared" si="5"/>
        <v>100</v>
      </c>
    </row>
    <row r="40" spans="2:24"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3"/>
      <c r="O40" s="5"/>
      <c r="P40" s="5"/>
      <c r="Q40" s="13"/>
      <c r="R40" s="13"/>
      <c r="S40" s="13"/>
      <c r="T40" s="13"/>
      <c r="U40" s="13"/>
      <c r="V40" s="13"/>
      <c r="W40" s="13"/>
      <c r="X40" s="13"/>
    </row>
    <row r="41" spans="2:24">
      <c r="B41" s="15" t="s">
        <v>2</v>
      </c>
      <c r="C41" s="16">
        <v>0</v>
      </c>
      <c r="D41" s="16">
        <v>17616.135999999999</v>
      </c>
      <c r="E41" s="16">
        <v>1721.6</v>
      </c>
      <c r="F41" s="16">
        <v>4135</v>
      </c>
      <c r="G41" s="16">
        <v>13481.136</v>
      </c>
      <c r="H41" s="16">
        <v>0</v>
      </c>
      <c r="I41" s="16">
        <v>0</v>
      </c>
      <c r="J41" s="16">
        <v>0</v>
      </c>
      <c r="K41" s="16">
        <v>27.533000000000001</v>
      </c>
      <c r="L41" s="16">
        <v>0</v>
      </c>
      <c r="M41" s="16">
        <v>0</v>
      </c>
      <c r="N41" s="16">
        <v>0</v>
      </c>
      <c r="O41" s="16">
        <v>0</v>
      </c>
      <c r="P41" s="16">
        <v>1</v>
      </c>
      <c r="Q41" s="17" t="s">
        <v>34</v>
      </c>
      <c r="R41" s="17" t="s">
        <v>34</v>
      </c>
      <c r="S41" s="17" t="s">
        <v>34</v>
      </c>
      <c r="T41" s="17" t="s">
        <v>34</v>
      </c>
      <c r="U41" s="17" t="s">
        <v>34</v>
      </c>
      <c r="V41" s="17" t="s">
        <v>34</v>
      </c>
      <c r="W41" s="17" t="s">
        <v>34</v>
      </c>
      <c r="X41" s="17" t="s">
        <v>34</v>
      </c>
    </row>
    <row r="42" spans="2:24" ht="25.5">
      <c r="B42" s="19" t="s">
        <v>3</v>
      </c>
      <c r="C42" s="18">
        <v>0</v>
      </c>
      <c r="D42" s="18">
        <v>4404.0339999999997</v>
      </c>
      <c r="E42" s="18">
        <v>1721.6</v>
      </c>
      <c r="F42" s="18">
        <v>4135</v>
      </c>
      <c r="G42" s="18">
        <v>4493.7120000000004</v>
      </c>
      <c r="H42" s="17">
        <v>0</v>
      </c>
      <c r="I42" s="17">
        <v>0</v>
      </c>
      <c r="J42" s="18">
        <v>0</v>
      </c>
      <c r="K42" s="18">
        <v>0.91776666666666673</v>
      </c>
      <c r="L42" s="18">
        <v>0</v>
      </c>
      <c r="M42" s="18">
        <v>0</v>
      </c>
      <c r="N42" s="18">
        <v>0</v>
      </c>
      <c r="O42" s="18">
        <v>0</v>
      </c>
      <c r="P42" s="18">
        <v>3.2258064516129031E-2</v>
      </c>
      <c r="Q42" s="36">
        <f>AVERAGE(Q10:Q40)</f>
        <v>0</v>
      </c>
      <c r="R42" s="36">
        <f>AVERAGE(R10:R40)</f>
        <v>0</v>
      </c>
      <c r="S42" s="36">
        <f>AVERAGE(S10:S40)</f>
        <v>3.3333333333333333E-2</v>
      </c>
      <c r="T42" s="36">
        <f t="shared" ref="T42:X42" si="6">AVERAGE(T10:T40)</f>
        <v>0</v>
      </c>
      <c r="U42" s="18">
        <f t="shared" si="6"/>
        <v>0</v>
      </c>
      <c r="V42" s="18">
        <f t="shared" si="6"/>
        <v>0</v>
      </c>
      <c r="W42" s="18">
        <f t="shared" si="6"/>
        <v>100</v>
      </c>
      <c r="X42" s="18">
        <f t="shared" si="6"/>
        <v>100</v>
      </c>
    </row>
    <row r="45" spans="2:24" ht="25.5" customHeight="1">
      <c r="B45" s="29">
        <v>43709</v>
      </c>
      <c r="C45" s="37" t="s">
        <v>41</v>
      </c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9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2:24" ht="156">
      <c r="B46" s="19"/>
      <c r="C46" s="12"/>
      <c r="D46" s="10" t="s">
        <v>38</v>
      </c>
      <c r="E46" s="10" t="s">
        <v>39</v>
      </c>
      <c r="F46" s="10" t="s">
        <v>40</v>
      </c>
      <c r="G46" s="10" t="s">
        <v>14</v>
      </c>
      <c r="H46" s="10" t="s">
        <v>15</v>
      </c>
      <c r="I46" s="10" t="s">
        <v>16</v>
      </c>
      <c r="J46" s="10" t="s">
        <v>19</v>
      </c>
      <c r="K46" s="10" t="s">
        <v>20</v>
      </c>
      <c r="L46" s="10" t="s">
        <v>21</v>
      </c>
      <c r="M46" s="23" t="s">
        <v>23</v>
      </c>
      <c r="N46" s="10" t="s">
        <v>24</v>
      </c>
      <c r="O46" s="28"/>
      <c r="P46" s="28"/>
      <c r="Q46" s="28"/>
      <c r="R46" s="28"/>
      <c r="S46" s="28"/>
      <c r="T46" s="28"/>
      <c r="U46" s="28"/>
      <c r="V46" s="28"/>
      <c r="W46" s="28"/>
      <c r="X46" s="28"/>
    </row>
    <row r="47" spans="2:24">
      <c r="B47" s="19"/>
      <c r="C47" s="12" t="s">
        <v>25</v>
      </c>
      <c r="D47" s="12" t="s">
        <v>25</v>
      </c>
      <c r="E47" s="12" t="s">
        <v>25</v>
      </c>
      <c r="F47" s="12" t="s">
        <v>25</v>
      </c>
      <c r="G47" s="12" t="s">
        <v>26</v>
      </c>
      <c r="H47" s="12" t="s">
        <v>27</v>
      </c>
      <c r="I47" s="12" t="s">
        <v>28</v>
      </c>
      <c r="J47" s="12" t="s">
        <v>28</v>
      </c>
      <c r="K47" s="12" t="s">
        <v>30</v>
      </c>
      <c r="L47" s="12" t="s">
        <v>31</v>
      </c>
      <c r="M47" s="24" t="s">
        <v>32</v>
      </c>
      <c r="N47" s="12" t="s">
        <v>33</v>
      </c>
      <c r="O47" s="28"/>
      <c r="P47" s="28"/>
      <c r="Q47" s="28"/>
      <c r="R47" s="28"/>
      <c r="S47" s="28"/>
      <c r="T47" s="28"/>
      <c r="U47" s="28"/>
      <c r="V47" s="28"/>
      <c r="W47" s="28"/>
      <c r="X47" s="28"/>
    </row>
    <row r="48" spans="2:24">
      <c r="B48" s="19" t="s">
        <v>2</v>
      </c>
      <c r="C48" s="16">
        <f>SUM(C41:D41)</f>
        <v>17616.135999999999</v>
      </c>
      <c r="D48" s="16">
        <f>D41</f>
        <v>17616.135999999999</v>
      </c>
      <c r="E48" s="16">
        <f t="shared" ref="E48:F49" si="7">E41</f>
        <v>1721.6</v>
      </c>
      <c r="F48" s="16">
        <f t="shared" si="7"/>
        <v>4135</v>
      </c>
      <c r="G48" s="16">
        <f>SUM(H41:I41)</f>
        <v>0</v>
      </c>
      <c r="H48" s="16">
        <f>SUM(J41:K41)</f>
        <v>27.533000000000001</v>
      </c>
      <c r="I48" s="16">
        <f>SUM(L41:M41)</f>
        <v>0</v>
      </c>
      <c r="J48" s="16">
        <f>SUM(O41:P41)</f>
        <v>1</v>
      </c>
      <c r="K48" s="17" t="s">
        <v>34</v>
      </c>
      <c r="L48" s="17" t="s">
        <v>34</v>
      </c>
      <c r="M48" s="25" t="s">
        <v>34</v>
      </c>
      <c r="N48" s="17" t="s">
        <v>34</v>
      </c>
      <c r="O48" s="28"/>
      <c r="P48" s="28"/>
      <c r="Q48" s="28"/>
      <c r="R48" s="28"/>
      <c r="S48" s="28"/>
      <c r="T48" s="28"/>
      <c r="U48" s="28"/>
      <c r="V48" s="28"/>
      <c r="W48" s="28"/>
      <c r="X48" s="28"/>
    </row>
    <row r="49" spans="2:24" ht="25.5">
      <c r="B49" s="19" t="s">
        <v>3</v>
      </c>
      <c r="C49" s="22">
        <f>AVERAGE(C42:D42)</f>
        <v>2202.0169999999998</v>
      </c>
      <c r="D49" s="22">
        <f>D42</f>
        <v>4404.0339999999997</v>
      </c>
      <c r="E49" s="22">
        <f t="shared" si="7"/>
        <v>1721.6</v>
      </c>
      <c r="F49" s="22">
        <f t="shared" si="7"/>
        <v>4135</v>
      </c>
      <c r="G49" s="22">
        <f>AVERAGE(H42:I42)</f>
        <v>0</v>
      </c>
      <c r="H49" s="22">
        <f>AVERAGE(J42:K42)</f>
        <v>0.45888333333333337</v>
      </c>
      <c r="I49" s="22">
        <f>AVERAGE(L42:M42)</f>
        <v>0</v>
      </c>
      <c r="J49" s="22">
        <f>AVERAGE(O42:P42)</f>
        <v>1.6129032258064516E-2</v>
      </c>
      <c r="K49" s="36">
        <f>AVERAGE(Q42,S42)</f>
        <v>1.6666666666666666E-2</v>
      </c>
      <c r="L49" s="36">
        <f>AVERAGE(R42,T42)</f>
        <v>0</v>
      </c>
      <c r="M49" s="26">
        <f>AVERAGE(U42:V42)</f>
        <v>0</v>
      </c>
      <c r="N49" s="22">
        <f>AVERAGE(W42:X42)</f>
        <v>100</v>
      </c>
      <c r="O49" s="28"/>
      <c r="P49" s="28"/>
      <c r="Q49" s="28"/>
      <c r="R49" s="28"/>
      <c r="S49" s="28"/>
      <c r="T49" s="28"/>
      <c r="U49" s="28"/>
      <c r="V49" s="28"/>
      <c r="W49" s="28"/>
      <c r="X49" s="28"/>
    </row>
    <row r="52" spans="2:24" hidden="1">
      <c r="B52" s="1" t="s">
        <v>35</v>
      </c>
      <c r="C52" s="11">
        <v>1</v>
      </c>
      <c r="D52" s="11">
        <v>2</v>
      </c>
      <c r="E52" s="11">
        <v>3</v>
      </c>
      <c r="F52" s="11">
        <v>4</v>
      </c>
      <c r="G52" s="11">
        <v>5</v>
      </c>
      <c r="H52" s="11">
        <v>6</v>
      </c>
      <c r="I52" s="11">
        <v>7</v>
      </c>
      <c r="J52" s="11">
        <v>8</v>
      </c>
      <c r="K52" s="11">
        <v>9</v>
      </c>
      <c r="L52" s="11">
        <v>10</v>
      </c>
      <c r="M52" s="11">
        <v>11</v>
      </c>
      <c r="N52" s="11">
        <v>12</v>
      </c>
      <c r="O52" s="11">
        <v>13</v>
      </c>
      <c r="P52" s="11">
        <v>14</v>
      </c>
      <c r="Q52" s="11">
        <v>15</v>
      </c>
      <c r="R52" s="11">
        <v>16</v>
      </c>
      <c r="S52" s="11">
        <v>17</v>
      </c>
      <c r="T52" s="11">
        <v>18</v>
      </c>
      <c r="U52" s="11">
        <v>19</v>
      </c>
      <c r="V52" s="11">
        <v>20</v>
      </c>
      <c r="W52" s="11">
        <v>21</v>
      </c>
      <c r="X52" s="11">
        <v>22</v>
      </c>
    </row>
    <row r="53" spans="2:24" ht="63.75">
      <c r="B53" s="6" t="s">
        <v>7</v>
      </c>
      <c r="C53" s="2" t="s">
        <v>0</v>
      </c>
      <c r="D53" s="2" t="s">
        <v>8</v>
      </c>
      <c r="E53" s="2" t="s">
        <v>8</v>
      </c>
      <c r="F53" s="2" t="s">
        <v>8</v>
      </c>
      <c r="G53" s="2" t="s">
        <v>8</v>
      </c>
      <c r="H53" s="2" t="s">
        <v>9</v>
      </c>
      <c r="I53" s="2" t="s">
        <v>10</v>
      </c>
      <c r="J53" s="2" t="s">
        <v>11</v>
      </c>
      <c r="K53" s="2" t="s">
        <v>12</v>
      </c>
      <c r="L53" s="2" t="s">
        <v>11</v>
      </c>
      <c r="M53" s="2" t="s">
        <v>12</v>
      </c>
      <c r="N53" s="2" t="s">
        <v>12</v>
      </c>
      <c r="O53" s="2" t="s">
        <v>11</v>
      </c>
      <c r="P53" s="2" t="s">
        <v>12</v>
      </c>
      <c r="Q53" s="2" t="s">
        <v>11</v>
      </c>
      <c r="R53" s="2" t="s">
        <v>11</v>
      </c>
      <c r="S53" s="2" t="s">
        <v>12</v>
      </c>
      <c r="T53" s="2" t="s">
        <v>12</v>
      </c>
      <c r="U53" s="2" t="s">
        <v>11</v>
      </c>
      <c r="V53" s="2" t="s">
        <v>12</v>
      </c>
      <c r="W53" s="2" t="s">
        <v>11</v>
      </c>
      <c r="X53" s="2" t="s">
        <v>12</v>
      </c>
    </row>
    <row r="54" spans="2:24" ht="144">
      <c r="B54" s="7" t="s">
        <v>13</v>
      </c>
      <c r="C54" s="9"/>
      <c r="D54" s="10"/>
      <c r="E54" s="10" t="s">
        <v>38</v>
      </c>
      <c r="F54" s="10" t="s">
        <v>39</v>
      </c>
      <c r="G54" s="10" t="s">
        <v>40</v>
      </c>
      <c r="H54" s="10" t="s">
        <v>14</v>
      </c>
      <c r="I54" s="10" t="s">
        <v>14</v>
      </c>
      <c r="J54" s="10" t="s">
        <v>15</v>
      </c>
      <c r="K54" s="10" t="s">
        <v>15</v>
      </c>
      <c r="L54" s="10" t="s">
        <v>16</v>
      </c>
      <c r="M54" s="10" t="s">
        <v>17</v>
      </c>
      <c r="N54" s="10" t="s">
        <v>18</v>
      </c>
      <c r="O54" s="10" t="s">
        <v>19</v>
      </c>
      <c r="P54" s="10" t="s">
        <v>19</v>
      </c>
      <c r="Q54" s="10" t="s">
        <v>20</v>
      </c>
      <c r="R54" s="10" t="s">
        <v>21</v>
      </c>
      <c r="S54" s="10" t="s">
        <v>22</v>
      </c>
      <c r="T54" s="10" t="s">
        <v>21</v>
      </c>
      <c r="U54" s="10" t="s">
        <v>23</v>
      </c>
      <c r="V54" s="10" t="s">
        <v>23</v>
      </c>
      <c r="W54" s="10" t="s">
        <v>24</v>
      </c>
      <c r="X54" s="10" t="s">
        <v>24</v>
      </c>
    </row>
    <row r="55" spans="2:24">
      <c r="B55" s="3" t="s">
        <v>1</v>
      </c>
      <c r="C55" s="12" t="s">
        <v>25</v>
      </c>
      <c r="D55" s="12" t="s">
        <v>25</v>
      </c>
      <c r="E55" s="12" t="s">
        <v>25</v>
      </c>
      <c r="F55" s="12" t="s">
        <v>25</v>
      </c>
      <c r="G55" s="12" t="s">
        <v>25</v>
      </c>
      <c r="H55" s="12" t="s">
        <v>26</v>
      </c>
      <c r="I55" s="12" t="s">
        <v>26</v>
      </c>
      <c r="J55" s="12" t="s">
        <v>27</v>
      </c>
      <c r="K55" s="12" t="s">
        <v>27</v>
      </c>
      <c r="L55" s="12" t="s">
        <v>28</v>
      </c>
      <c r="M55" s="12" t="s">
        <v>28</v>
      </c>
      <c r="N55" s="12" t="s">
        <v>29</v>
      </c>
      <c r="O55" s="12" t="s">
        <v>28</v>
      </c>
      <c r="P55" s="12" t="s">
        <v>28</v>
      </c>
      <c r="Q55" s="12" t="s">
        <v>30</v>
      </c>
      <c r="R55" s="12" t="s">
        <v>31</v>
      </c>
      <c r="S55" s="12" t="s">
        <v>30</v>
      </c>
      <c r="T55" s="12" t="s">
        <v>31</v>
      </c>
      <c r="U55" s="12" t="s">
        <v>32</v>
      </c>
      <c r="V55" s="12" t="s">
        <v>32</v>
      </c>
      <c r="W55" s="12" t="s">
        <v>33</v>
      </c>
      <c r="X55" s="12" t="s">
        <v>33</v>
      </c>
    </row>
    <row r="56" spans="2:24">
      <c r="B56" s="21">
        <v>43739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13">
        <v>0</v>
      </c>
      <c r="O56" s="5">
        <v>0</v>
      </c>
      <c r="P56" s="5">
        <v>0</v>
      </c>
      <c r="Q56" s="35">
        <f>IF(O56=0,0,O56/J56)</f>
        <v>0</v>
      </c>
      <c r="R56" s="35">
        <f>IF(L56=0,0,L56/J56)</f>
        <v>0</v>
      </c>
      <c r="S56" s="35">
        <f>IF(P56=0,0,P56/K56)</f>
        <v>0</v>
      </c>
      <c r="T56" s="35">
        <f>IF(N56=0,0,N56/K56)</f>
        <v>0</v>
      </c>
      <c r="U56" s="13">
        <v>0</v>
      </c>
      <c r="V56" s="13">
        <v>0</v>
      </c>
      <c r="W56" s="13">
        <f>100-U56</f>
        <v>100</v>
      </c>
      <c r="X56" s="13">
        <f>100-V56</f>
        <v>100</v>
      </c>
    </row>
    <row r="57" spans="2:24">
      <c r="B57" s="21">
        <v>43740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13">
        <v>0</v>
      </c>
      <c r="O57" s="5">
        <v>0</v>
      </c>
      <c r="P57" s="5">
        <v>0</v>
      </c>
      <c r="Q57" s="35">
        <f t="shared" ref="Q57:Q86" si="8">IF(O57=0,0,O57/J57)</f>
        <v>0</v>
      </c>
      <c r="R57" s="35">
        <f t="shared" ref="R57:R86" si="9">IF(L57=0,0,L57/J57)</f>
        <v>0</v>
      </c>
      <c r="S57" s="35">
        <f t="shared" ref="S57:S86" si="10">IF(P57=0,0,P57/K57)</f>
        <v>0</v>
      </c>
      <c r="T57" s="35">
        <f t="shared" ref="T57:T86" si="11">IF(N57=0,0,N57/K57)</f>
        <v>0</v>
      </c>
      <c r="U57" s="13">
        <v>0</v>
      </c>
      <c r="V57" s="13">
        <v>0</v>
      </c>
      <c r="W57" s="13">
        <f t="shared" ref="W57:W85" si="12">100-U57</f>
        <v>100</v>
      </c>
      <c r="X57" s="13">
        <f t="shared" ref="X57:X85" si="13">100-V57</f>
        <v>100</v>
      </c>
    </row>
    <row r="58" spans="2:24">
      <c r="B58" s="21">
        <v>43741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13">
        <v>0</v>
      </c>
      <c r="O58" s="5">
        <v>0</v>
      </c>
      <c r="P58" s="5">
        <v>0</v>
      </c>
      <c r="Q58" s="35">
        <f t="shared" si="8"/>
        <v>0</v>
      </c>
      <c r="R58" s="35">
        <f t="shared" si="9"/>
        <v>0</v>
      </c>
      <c r="S58" s="35">
        <f t="shared" si="10"/>
        <v>0</v>
      </c>
      <c r="T58" s="35">
        <f t="shared" si="11"/>
        <v>0</v>
      </c>
      <c r="U58" s="13">
        <v>0</v>
      </c>
      <c r="V58" s="13">
        <v>0</v>
      </c>
      <c r="W58" s="13">
        <f t="shared" si="12"/>
        <v>100</v>
      </c>
      <c r="X58" s="13">
        <f t="shared" si="13"/>
        <v>100</v>
      </c>
    </row>
    <row r="59" spans="2:24">
      <c r="B59" s="21">
        <v>43742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13">
        <v>0</v>
      </c>
      <c r="O59" s="5">
        <v>0</v>
      </c>
      <c r="P59" s="5">
        <v>0</v>
      </c>
      <c r="Q59" s="35">
        <f t="shared" si="8"/>
        <v>0</v>
      </c>
      <c r="R59" s="35">
        <f t="shared" si="9"/>
        <v>0</v>
      </c>
      <c r="S59" s="35">
        <f t="shared" si="10"/>
        <v>0</v>
      </c>
      <c r="T59" s="35">
        <f t="shared" si="11"/>
        <v>0</v>
      </c>
      <c r="U59" s="13">
        <v>0</v>
      </c>
      <c r="V59" s="13">
        <v>0</v>
      </c>
      <c r="W59" s="13">
        <f t="shared" si="12"/>
        <v>100</v>
      </c>
      <c r="X59" s="13">
        <f t="shared" si="13"/>
        <v>100</v>
      </c>
    </row>
    <row r="60" spans="2:24">
      <c r="B60" s="20">
        <v>43743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13">
        <v>0</v>
      </c>
      <c r="O60" s="5">
        <v>0</v>
      </c>
      <c r="P60" s="5">
        <v>0</v>
      </c>
      <c r="Q60" s="35">
        <f t="shared" si="8"/>
        <v>0</v>
      </c>
      <c r="R60" s="35">
        <f t="shared" si="9"/>
        <v>0</v>
      </c>
      <c r="S60" s="35">
        <f t="shared" si="10"/>
        <v>0</v>
      </c>
      <c r="T60" s="35">
        <f t="shared" si="11"/>
        <v>0</v>
      </c>
      <c r="U60" s="13">
        <v>0</v>
      </c>
      <c r="V60" s="13">
        <v>0</v>
      </c>
      <c r="W60" s="13">
        <f t="shared" si="12"/>
        <v>100</v>
      </c>
      <c r="X60" s="13">
        <f t="shared" si="13"/>
        <v>100</v>
      </c>
    </row>
    <row r="61" spans="2:24">
      <c r="B61" s="20">
        <v>43744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13">
        <v>0</v>
      </c>
      <c r="O61" s="5">
        <v>0</v>
      </c>
      <c r="P61" s="5">
        <v>0</v>
      </c>
      <c r="Q61" s="35">
        <f t="shared" si="8"/>
        <v>0</v>
      </c>
      <c r="R61" s="35">
        <f t="shared" si="9"/>
        <v>0</v>
      </c>
      <c r="S61" s="35">
        <f t="shared" si="10"/>
        <v>0</v>
      </c>
      <c r="T61" s="35">
        <f t="shared" si="11"/>
        <v>0</v>
      </c>
      <c r="U61" s="13">
        <v>0</v>
      </c>
      <c r="V61" s="13">
        <v>0</v>
      </c>
      <c r="W61" s="13">
        <f t="shared" si="12"/>
        <v>100</v>
      </c>
      <c r="X61" s="13">
        <f t="shared" si="13"/>
        <v>100</v>
      </c>
    </row>
    <row r="62" spans="2:24">
      <c r="B62" s="21">
        <v>43745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13">
        <v>0</v>
      </c>
      <c r="O62" s="5">
        <v>0</v>
      </c>
      <c r="P62" s="5">
        <v>0</v>
      </c>
      <c r="Q62" s="35">
        <f t="shared" si="8"/>
        <v>0</v>
      </c>
      <c r="R62" s="35">
        <f t="shared" si="9"/>
        <v>0</v>
      </c>
      <c r="S62" s="35">
        <f t="shared" si="10"/>
        <v>0</v>
      </c>
      <c r="T62" s="35">
        <f t="shared" si="11"/>
        <v>0</v>
      </c>
      <c r="U62" s="13">
        <v>0</v>
      </c>
      <c r="V62" s="13">
        <v>0</v>
      </c>
      <c r="W62" s="13">
        <f t="shared" si="12"/>
        <v>100</v>
      </c>
      <c r="X62" s="13">
        <f t="shared" si="13"/>
        <v>100</v>
      </c>
    </row>
    <row r="63" spans="2:24">
      <c r="B63" s="21">
        <v>43746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13">
        <v>0</v>
      </c>
      <c r="O63" s="5">
        <v>0</v>
      </c>
      <c r="P63" s="5">
        <v>0</v>
      </c>
      <c r="Q63" s="35">
        <f t="shared" si="8"/>
        <v>0</v>
      </c>
      <c r="R63" s="35">
        <f t="shared" si="9"/>
        <v>0</v>
      </c>
      <c r="S63" s="35">
        <f t="shared" si="10"/>
        <v>0</v>
      </c>
      <c r="T63" s="35">
        <f t="shared" si="11"/>
        <v>0</v>
      </c>
      <c r="U63" s="13">
        <v>0</v>
      </c>
      <c r="V63" s="13">
        <v>0</v>
      </c>
      <c r="W63" s="13">
        <f t="shared" si="12"/>
        <v>100</v>
      </c>
      <c r="X63" s="13">
        <f t="shared" si="13"/>
        <v>100</v>
      </c>
    </row>
    <row r="64" spans="2:24">
      <c r="B64" s="21">
        <v>43747</v>
      </c>
      <c r="C64" s="13">
        <v>466.66699999999997</v>
      </c>
      <c r="D64" s="13">
        <v>374.66699999999997</v>
      </c>
      <c r="E64" s="13">
        <v>0</v>
      </c>
      <c r="F64" s="13">
        <v>374.66699999999997</v>
      </c>
      <c r="G64" s="13">
        <v>0</v>
      </c>
      <c r="H64" s="5">
        <v>0</v>
      </c>
      <c r="I64" s="5">
        <v>0</v>
      </c>
      <c r="J64" s="5">
        <v>3</v>
      </c>
      <c r="K64" s="5">
        <v>3</v>
      </c>
      <c r="L64" s="5">
        <v>0</v>
      </c>
      <c r="M64" s="5">
        <v>0</v>
      </c>
      <c r="N64" s="13">
        <v>0</v>
      </c>
      <c r="O64" s="5">
        <v>0</v>
      </c>
      <c r="P64" s="5">
        <v>0</v>
      </c>
      <c r="Q64" s="35">
        <f t="shared" si="8"/>
        <v>0</v>
      </c>
      <c r="R64" s="35">
        <f t="shared" si="9"/>
        <v>0</v>
      </c>
      <c r="S64" s="35">
        <f t="shared" si="10"/>
        <v>0</v>
      </c>
      <c r="T64" s="35">
        <f t="shared" si="11"/>
        <v>0</v>
      </c>
      <c r="U64" s="13">
        <v>0</v>
      </c>
      <c r="V64" s="13">
        <v>0</v>
      </c>
      <c r="W64" s="13">
        <f t="shared" si="12"/>
        <v>100</v>
      </c>
      <c r="X64" s="13">
        <f t="shared" si="13"/>
        <v>100</v>
      </c>
    </row>
    <row r="65" spans="2:24">
      <c r="B65" s="21">
        <v>43748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13">
        <v>0</v>
      </c>
      <c r="O65" s="5">
        <v>0</v>
      </c>
      <c r="P65" s="5">
        <v>0</v>
      </c>
      <c r="Q65" s="35">
        <f t="shared" si="8"/>
        <v>0</v>
      </c>
      <c r="R65" s="35">
        <f t="shared" si="9"/>
        <v>0</v>
      </c>
      <c r="S65" s="35">
        <f t="shared" si="10"/>
        <v>0</v>
      </c>
      <c r="T65" s="35">
        <f t="shared" si="11"/>
        <v>0</v>
      </c>
      <c r="U65" s="13">
        <v>0</v>
      </c>
      <c r="V65" s="13">
        <v>0</v>
      </c>
      <c r="W65" s="13">
        <f t="shared" si="12"/>
        <v>100</v>
      </c>
      <c r="X65" s="13">
        <f t="shared" si="13"/>
        <v>100</v>
      </c>
    </row>
    <row r="66" spans="2:24">
      <c r="B66" s="21">
        <v>43749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13">
        <v>0</v>
      </c>
      <c r="O66" s="5">
        <v>0</v>
      </c>
      <c r="P66" s="5">
        <v>0</v>
      </c>
      <c r="Q66" s="35">
        <f t="shared" si="8"/>
        <v>0</v>
      </c>
      <c r="R66" s="35">
        <f t="shared" si="9"/>
        <v>0</v>
      </c>
      <c r="S66" s="35">
        <f t="shared" si="10"/>
        <v>0</v>
      </c>
      <c r="T66" s="35">
        <f t="shared" si="11"/>
        <v>0</v>
      </c>
      <c r="U66" s="13">
        <v>0</v>
      </c>
      <c r="V66" s="13">
        <v>0</v>
      </c>
      <c r="W66" s="13">
        <f t="shared" si="12"/>
        <v>100</v>
      </c>
      <c r="X66" s="13">
        <f t="shared" si="13"/>
        <v>100</v>
      </c>
    </row>
    <row r="67" spans="2:24">
      <c r="B67" s="20">
        <v>43750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13">
        <v>0</v>
      </c>
      <c r="O67" s="5">
        <v>0</v>
      </c>
      <c r="P67" s="5">
        <v>0</v>
      </c>
      <c r="Q67" s="35">
        <f t="shared" si="8"/>
        <v>0</v>
      </c>
      <c r="R67" s="35">
        <f t="shared" si="9"/>
        <v>0</v>
      </c>
      <c r="S67" s="35">
        <f t="shared" si="10"/>
        <v>0</v>
      </c>
      <c r="T67" s="35">
        <f t="shared" si="11"/>
        <v>0</v>
      </c>
      <c r="U67" s="13">
        <v>0</v>
      </c>
      <c r="V67" s="13">
        <v>0</v>
      </c>
      <c r="W67" s="13">
        <f t="shared" si="12"/>
        <v>100</v>
      </c>
      <c r="X67" s="13">
        <f t="shared" si="13"/>
        <v>100</v>
      </c>
    </row>
    <row r="68" spans="2:24">
      <c r="B68" s="20">
        <v>43751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13">
        <v>0</v>
      </c>
      <c r="O68" s="5">
        <v>0</v>
      </c>
      <c r="P68" s="5">
        <v>0</v>
      </c>
      <c r="Q68" s="35">
        <f t="shared" si="8"/>
        <v>0</v>
      </c>
      <c r="R68" s="35">
        <f t="shared" si="9"/>
        <v>0</v>
      </c>
      <c r="S68" s="35">
        <f t="shared" si="10"/>
        <v>0</v>
      </c>
      <c r="T68" s="35">
        <f t="shared" si="11"/>
        <v>0</v>
      </c>
      <c r="U68" s="13">
        <v>0</v>
      </c>
      <c r="V68" s="13">
        <v>0</v>
      </c>
      <c r="W68" s="13">
        <f t="shared" si="12"/>
        <v>100</v>
      </c>
      <c r="X68" s="13">
        <f t="shared" si="13"/>
        <v>100</v>
      </c>
    </row>
    <row r="69" spans="2:24">
      <c r="B69" s="21">
        <v>43752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13">
        <v>0</v>
      </c>
      <c r="O69" s="5">
        <v>0</v>
      </c>
      <c r="P69" s="5">
        <v>0</v>
      </c>
      <c r="Q69" s="35">
        <f t="shared" si="8"/>
        <v>0</v>
      </c>
      <c r="R69" s="35">
        <f t="shared" si="9"/>
        <v>0</v>
      </c>
      <c r="S69" s="35">
        <f t="shared" si="10"/>
        <v>0</v>
      </c>
      <c r="T69" s="35">
        <f t="shared" si="11"/>
        <v>0</v>
      </c>
      <c r="U69" s="13">
        <v>0</v>
      </c>
      <c r="V69" s="13">
        <v>0</v>
      </c>
      <c r="W69" s="13">
        <f t="shared" si="12"/>
        <v>100</v>
      </c>
      <c r="X69" s="13">
        <f t="shared" si="13"/>
        <v>100</v>
      </c>
    </row>
    <row r="70" spans="2:24">
      <c r="B70" s="21">
        <v>43753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13">
        <v>0</v>
      </c>
      <c r="O70" s="5">
        <v>0</v>
      </c>
      <c r="P70" s="5">
        <v>0</v>
      </c>
      <c r="Q70" s="35">
        <f t="shared" si="8"/>
        <v>0</v>
      </c>
      <c r="R70" s="35">
        <f t="shared" si="9"/>
        <v>0</v>
      </c>
      <c r="S70" s="35">
        <f t="shared" si="10"/>
        <v>0</v>
      </c>
      <c r="T70" s="35">
        <f t="shared" si="11"/>
        <v>0</v>
      </c>
      <c r="U70" s="13">
        <v>0</v>
      </c>
      <c r="V70" s="13">
        <v>0</v>
      </c>
      <c r="W70" s="13">
        <f t="shared" si="12"/>
        <v>100</v>
      </c>
      <c r="X70" s="13">
        <f t="shared" si="13"/>
        <v>100</v>
      </c>
    </row>
    <row r="71" spans="2:24">
      <c r="B71" s="21">
        <v>43754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13">
        <v>0</v>
      </c>
      <c r="O71" s="5">
        <v>0</v>
      </c>
      <c r="P71" s="5">
        <v>0</v>
      </c>
      <c r="Q71" s="35">
        <f t="shared" si="8"/>
        <v>0</v>
      </c>
      <c r="R71" s="35">
        <f t="shared" si="9"/>
        <v>0</v>
      </c>
      <c r="S71" s="35">
        <f t="shared" si="10"/>
        <v>0</v>
      </c>
      <c r="T71" s="35">
        <f t="shared" si="11"/>
        <v>0</v>
      </c>
      <c r="U71" s="13">
        <v>0</v>
      </c>
      <c r="V71" s="13">
        <v>0</v>
      </c>
      <c r="W71" s="13">
        <f t="shared" si="12"/>
        <v>100</v>
      </c>
      <c r="X71" s="13">
        <f t="shared" si="13"/>
        <v>100</v>
      </c>
    </row>
    <row r="72" spans="2:24">
      <c r="B72" s="21">
        <v>43755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13">
        <v>0</v>
      </c>
      <c r="O72" s="5">
        <v>0</v>
      </c>
      <c r="P72" s="5">
        <v>0</v>
      </c>
      <c r="Q72" s="35">
        <f t="shared" si="8"/>
        <v>0</v>
      </c>
      <c r="R72" s="35">
        <f t="shared" si="9"/>
        <v>0</v>
      </c>
      <c r="S72" s="35">
        <f t="shared" si="10"/>
        <v>0</v>
      </c>
      <c r="T72" s="35">
        <f t="shared" si="11"/>
        <v>0</v>
      </c>
      <c r="U72" s="13">
        <v>0</v>
      </c>
      <c r="V72" s="13">
        <v>0</v>
      </c>
      <c r="W72" s="13">
        <f t="shared" si="12"/>
        <v>100</v>
      </c>
      <c r="X72" s="13">
        <f t="shared" si="13"/>
        <v>100</v>
      </c>
    </row>
    <row r="73" spans="2:24">
      <c r="B73" s="21">
        <v>43756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13">
        <v>0</v>
      </c>
      <c r="O73" s="5">
        <v>0</v>
      </c>
      <c r="P73" s="5">
        <v>0</v>
      </c>
      <c r="Q73" s="35">
        <f t="shared" si="8"/>
        <v>0</v>
      </c>
      <c r="R73" s="35">
        <f t="shared" si="9"/>
        <v>0</v>
      </c>
      <c r="S73" s="35">
        <f t="shared" si="10"/>
        <v>0</v>
      </c>
      <c r="T73" s="35">
        <f t="shared" si="11"/>
        <v>0</v>
      </c>
      <c r="U73" s="13">
        <v>0</v>
      </c>
      <c r="V73" s="13">
        <v>0</v>
      </c>
      <c r="W73" s="13">
        <f t="shared" si="12"/>
        <v>100</v>
      </c>
      <c r="X73" s="13">
        <f t="shared" si="13"/>
        <v>100</v>
      </c>
    </row>
    <row r="74" spans="2:24">
      <c r="B74" s="20">
        <v>43757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13">
        <v>0</v>
      </c>
      <c r="O74" s="5">
        <v>0</v>
      </c>
      <c r="P74" s="5">
        <v>0</v>
      </c>
      <c r="Q74" s="35">
        <f t="shared" si="8"/>
        <v>0</v>
      </c>
      <c r="R74" s="35">
        <f t="shared" si="9"/>
        <v>0</v>
      </c>
      <c r="S74" s="35">
        <f t="shared" si="10"/>
        <v>0</v>
      </c>
      <c r="T74" s="35">
        <f t="shared" si="11"/>
        <v>0</v>
      </c>
      <c r="U74" s="13">
        <v>0</v>
      </c>
      <c r="V74" s="13">
        <v>0</v>
      </c>
      <c r="W74" s="13">
        <f t="shared" si="12"/>
        <v>100</v>
      </c>
      <c r="X74" s="13">
        <f t="shared" si="13"/>
        <v>100</v>
      </c>
    </row>
    <row r="75" spans="2:24">
      <c r="B75" s="20">
        <v>43758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13">
        <v>0</v>
      </c>
      <c r="O75" s="5">
        <v>0</v>
      </c>
      <c r="P75" s="5">
        <v>0</v>
      </c>
      <c r="Q75" s="35">
        <f t="shared" si="8"/>
        <v>0</v>
      </c>
      <c r="R75" s="35">
        <f t="shared" si="9"/>
        <v>0</v>
      </c>
      <c r="S75" s="35">
        <f t="shared" si="10"/>
        <v>0</v>
      </c>
      <c r="T75" s="35">
        <f t="shared" si="11"/>
        <v>0</v>
      </c>
      <c r="U75" s="13">
        <v>0</v>
      </c>
      <c r="V75" s="13">
        <v>0</v>
      </c>
      <c r="W75" s="13">
        <f t="shared" si="12"/>
        <v>100</v>
      </c>
      <c r="X75" s="13">
        <f t="shared" si="13"/>
        <v>100</v>
      </c>
    </row>
    <row r="76" spans="2:24">
      <c r="B76" s="21">
        <v>43759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13">
        <v>0</v>
      </c>
      <c r="O76" s="5">
        <v>0</v>
      </c>
      <c r="P76" s="5">
        <v>0</v>
      </c>
      <c r="Q76" s="35">
        <f t="shared" si="8"/>
        <v>0</v>
      </c>
      <c r="R76" s="35">
        <f t="shared" si="9"/>
        <v>0</v>
      </c>
      <c r="S76" s="35">
        <f t="shared" si="10"/>
        <v>0</v>
      </c>
      <c r="T76" s="35">
        <f t="shared" si="11"/>
        <v>0</v>
      </c>
      <c r="U76" s="13">
        <v>0</v>
      </c>
      <c r="V76" s="13">
        <v>0</v>
      </c>
      <c r="W76" s="13">
        <f t="shared" si="12"/>
        <v>100</v>
      </c>
      <c r="X76" s="13">
        <f t="shared" si="13"/>
        <v>100</v>
      </c>
    </row>
    <row r="77" spans="2:24">
      <c r="B77" s="21">
        <v>43760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13">
        <v>0</v>
      </c>
      <c r="O77" s="5">
        <v>0</v>
      </c>
      <c r="P77" s="5">
        <v>0</v>
      </c>
      <c r="Q77" s="35">
        <f t="shared" si="8"/>
        <v>0</v>
      </c>
      <c r="R77" s="35">
        <f t="shared" si="9"/>
        <v>0</v>
      </c>
      <c r="S77" s="35">
        <f t="shared" si="10"/>
        <v>0</v>
      </c>
      <c r="T77" s="35">
        <f t="shared" si="11"/>
        <v>0</v>
      </c>
      <c r="U77" s="13">
        <v>0</v>
      </c>
      <c r="V77" s="13">
        <v>0</v>
      </c>
      <c r="W77" s="13">
        <f t="shared" si="12"/>
        <v>100</v>
      </c>
      <c r="X77" s="13">
        <f t="shared" si="13"/>
        <v>100</v>
      </c>
    </row>
    <row r="78" spans="2:24">
      <c r="B78" s="21">
        <v>43761</v>
      </c>
      <c r="C78" s="13">
        <v>329.33333333333331</v>
      </c>
      <c r="D78" s="13">
        <v>370.5</v>
      </c>
      <c r="E78" s="13">
        <v>488</v>
      </c>
      <c r="F78" s="13">
        <v>253</v>
      </c>
      <c r="G78" s="13">
        <v>0</v>
      </c>
      <c r="H78" s="5">
        <v>0</v>
      </c>
      <c r="I78" s="5">
        <v>0</v>
      </c>
      <c r="J78" s="5">
        <v>4</v>
      </c>
      <c r="K78" s="5">
        <v>3</v>
      </c>
      <c r="L78" s="5">
        <v>0</v>
      </c>
      <c r="M78" s="5">
        <v>0</v>
      </c>
      <c r="N78" s="13">
        <v>0</v>
      </c>
      <c r="O78" s="5">
        <v>0</v>
      </c>
      <c r="P78" s="5">
        <v>0</v>
      </c>
      <c r="Q78" s="35">
        <f t="shared" si="8"/>
        <v>0</v>
      </c>
      <c r="R78" s="35">
        <f t="shared" si="9"/>
        <v>0</v>
      </c>
      <c r="S78" s="35">
        <f t="shared" si="10"/>
        <v>0</v>
      </c>
      <c r="T78" s="35">
        <f t="shared" si="11"/>
        <v>0</v>
      </c>
      <c r="U78" s="13">
        <v>0</v>
      </c>
      <c r="V78" s="13">
        <v>0</v>
      </c>
      <c r="W78" s="13">
        <f t="shared" si="12"/>
        <v>100</v>
      </c>
      <c r="X78" s="13">
        <f t="shared" si="13"/>
        <v>100</v>
      </c>
    </row>
    <row r="79" spans="2:24">
      <c r="B79" s="21">
        <v>43762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13">
        <v>0</v>
      </c>
      <c r="O79" s="5">
        <v>0</v>
      </c>
      <c r="P79" s="5">
        <v>0</v>
      </c>
      <c r="Q79" s="35">
        <f t="shared" si="8"/>
        <v>0</v>
      </c>
      <c r="R79" s="35">
        <f t="shared" si="9"/>
        <v>0</v>
      </c>
      <c r="S79" s="35">
        <f t="shared" si="10"/>
        <v>0</v>
      </c>
      <c r="T79" s="35">
        <f t="shared" si="11"/>
        <v>0</v>
      </c>
      <c r="U79" s="13">
        <v>0</v>
      </c>
      <c r="V79" s="13">
        <v>0</v>
      </c>
      <c r="W79" s="13">
        <f t="shared" si="12"/>
        <v>100</v>
      </c>
      <c r="X79" s="13">
        <f t="shared" si="13"/>
        <v>100</v>
      </c>
    </row>
    <row r="80" spans="2:24">
      <c r="B80" s="21">
        <v>43763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13">
        <v>0</v>
      </c>
      <c r="O80" s="5">
        <v>0</v>
      </c>
      <c r="P80" s="5">
        <v>0</v>
      </c>
      <c r="Q80" s="35">
        <f t="shared" si="8"/>
        <v>0</v>
      </c>
      <c r="R80" s="35">
        <f t="shared" si="9"/>
        <v>0</v>
      </c>
      <c r="S80" s="35">
        <f t="shared" si="10"/>
        <v>0</v>
      </c>
      <c r="T80" s="35">
        <f t="shared" si="11"/>
        <v>0</v>
      </c>
      <c r="U80" s="13">
        <v>0</v>
      </c>
      <c r="V80" s="13">
        <v>0</v>
      </c>
      <c r="W80" s="13">
        <f t="shared" si="12"/>
        <v>100</v>
      </c>
      <c r="X80" s="13">
        <f t="shared" si="13"/>
        <v>100</v>
      </c>
    </row>
    <row r="81" spans="2:24">
      <c r="B81" s="20">
        <v>43764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13">
        <v>0</v>
      </c>
      <c r="O81" s="5">
        <v>0</v>
      </c>
      <c r="P81" s="5">
        <v>0</v>
      </c>
      <c r="Q81" s="35">
        <f t="shared" si="8"/>
        <v>0</v>
      </c>
      <c r="R81" s="35">
        <f t="shared" si="9"/>
        <v>0</v>
      </c>
      <c r="S81" s="35">
        <f t="shared" si="10"/>
        <v>0</v>
      </c>
      <c r="T81" s="35">
        <f t="shared" si="11"/>
        <v>0</v>
      </c>
      <c r="U81" s="13">
        <v>0</v>
      </c>
      <c r="V81" s="13">
        <v>0</v>
      </c>
      <c r="W81" s="13">
        <f t="shared" si="12"/>
        <v>100</v>
      </c>
      <c r="X81" s="13">
        <f t="shared" si="13"/>
        <v>100</v>
      </c>
    </row>
    <row r="82" spans="2:24">
      <c r="B82" s="20">
        <v>43765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13">
        <v>0</v>
      </c>
      <c r="O82" s="5">
        <v>0</v>
      </c>
      <c r="P82" s="5">
        <v>0</v>
      </c>
      <c r="Q82" s="35">
        <f t="shared" si="8"/>
        <v>0</v>
      </c>
      <c r="R82" s="35">
        <f t="shared" si="9"/>
        <v>0</v>
      </c>
      <c r="S82" s="35">
        <f t="shared" si="10"/>
        <v>0</v>
      </c>
      <c r="T82" s="35">
        <f t="shared" si="11"/>
        <v>0</v>
      </c>
      <c r="U82" s="13">
        <v>0</v>
      </c>
      <c r="V82" s="13">
        <v>0</v>
      </c>
      <c r="W82" s="13">
        <f t="shared" si="12"/>
        <v>100</v>
      </c>
      <c r="X82" s="13">
        <f t="shared" si="13"/>
        <v>100</v>
      </c>
    </row>
    <row r="83" spans="2:24">
      <c r="B83" s="21">
        <v>43766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13">
        <v>0</v>
      </c>
      <c r="O83" s="5">
        <v>0</v>
      </c>
      <c r="P83" s="5">
        <v>0</v>
      </c>
      <c r="Q83" s="35">
        <f t="shared" si="8"/>
        <v>0</v>
      </c>
      <c r="R83" s="35">
        <f t="shared" si="9"/>
        <v>0</v>
      </c>
      <c r="S83" s="35">
        <f t="shared" si="10"/>
        <v>0</v>
      </c>
      <c r="T83" s="35">
        <f t="shared" si="11"/>
        <v>0</v>
      </c>
      <c r="U83" s="13">
        <v>0</v>
      </c>
      <c r="V83" s="13">
        <v>0</v>
      </c>
      <c r="W83" s="13">
        <f t="shared" si="12"/>
        <v>100</v>
      </c>
      <c r="X83" s="13">
        <f t="shared" si="13"/>
        <v>100</v>
      </c>
    </row>
    <row r="84" spans="2:24">
      <c r="B84" s="21">
        <v>43767</v>
      </c>
      <c r="C84" s="13">
        <v>509</v>
      </c>
      <c r="D84" s="13">
        <v>561.125</v>
      </c>
      <c r="E84" s="13">
        <v>596.66666666666663</v>
      </c>
      <c r="F84" s="13">
        <v>454.5</v>
      </c>
      <c r="G84" s="13">
        <v>0</v>
      </c>
      <c r="H84" s="5">
        <v>0</v>
      </c>
      <c r="I84" s="5">
        <v>0</v>
      </c>
      <c r="J84" s="5">
        <v>7</v>
      </c>
      <c r="K84" s="5">
        <v>5</v>
      </c>
      <c r="L84" s="5">
        <v>0</v>
      </c>
      <c r="M84" s="5">
        <v>0</v>
      </c>
      <c r="N84" s="13">
        <v>0</v>
      </c>
      <c r="O84" s="5">
        <v>1</v>
      </c>
      <c r="P84" s="5">
        <v>0</v>
      </c>
      <c r="Q84" s="35">
        <f t="shared" si="8"/>
        <v>0.14285714285714285</v>
      </c>
      <c r="R84" s="35">
        <f t="shared" si="9"/>
        <v>0</v>
      </c>
      <c r="S84" s="35">
        <f t="shared" si="10"/>
        <v>0</v>
      </c>
      <c r="T84" s="35">
        <f t="shared" si="11"/>
        <v>0</v>
      </c>
      <c r="U84" s="13">
        <v>0</v>
      </c>
      <c r="V84" s="13">
        <v>0</v>
      </c>
      <c r="W84" s="13">
        <f t="shared" si="12"/>
        <v>100</v>
      </c>
      <c r="X84" s="13">
        <f t="shared" si="13"/>
        <v>100</v>
      </c>
    </row>
    <row r="85" spans="2:24">
      <c r="B85" s="21">
        <v>43768</v>
      </c>
      <c r="C85" s="13">
        <v>418.61</v>
      </c>
      <c r="D85" s="13">
        <v>402.70849999999996</v>
      </c>
      <c r="E85" s="13">
        <v>470.27799999999996</v>
      </c>
      <c r="F85" s="13">
        <v>200</v>
      </c>
      <c r="G85" s="13">
        <v>0</v>
      </c>
      <c r="H85" s="5">
        <v>0</v>
      </c>
      <c r="I85" s="5">
        <v>0</v>
      </c>
      <c r="J85" s="5">
        <v>28</v>
      </c>
      <c r="K85" s="5">
        <v>22</v>
      </c>
      <c r="L85" s="5">
        <v>0</v>
      </c>
      <c r="M85" s="5">
        <v>0</v>
      </c>
      <c r="N85" s="13">
        <v>0</v>
      </c>
      <c r="O85" s="5">
        <v>3</v>
      </c>
      <c r="P85" s="5">
        <v>0</v>
      </c>
      <c r="Q85" s="35">
        <f t="shared" si="8"/>
        <v>0.10714285714285714</v>
      </c>
      <c r="R85" s="35">
        <f t="shared" si="9"/>
        <v>0</v>
      </c>
      <c r="S85" s="35">
        <f t="shared" si="10"/>
        <v>0</v>
      </c>
      <c r="T85" s="35">
        <f t="shared" si="11"/>
        <v>0</v>
      </c>
      <c r="U85" s="13">
        <v>0</v>
      </c>
      <c r="V85" s="13">
        <v>0</v>
      </c>
      <c r="W85" s="13">
        <f t="shared" si="12"/>
        <v>100</v>
      </c>
      <c r="X85" s="13">
        <f t="shared" si="13"/>
        <v>100</v>
      </c>
    </row>
    <row r="86" spans="2:24">
      <c r="B86" s="21">
        <v>43769</v>
      </c>
      <c r="C86" s="13">
        <v>668.69449999999995</v>
      </c>
      <c r="D86" s="13">
        <v>1171.1110000000001</v>
      </c>
      <c r="E86" s="13">
        <v>1666.5</v>
      </c>
      <c r="F86" s="13">
        <v>180.333</v>
      </c>
      <c r="G86" s="13">
        <v>0</v>
      </c>
      <c r="H86" s="5">
        <v>0</v>
      </c>
      <c r="I86" s="5">
        <v>0</v>
      </c>
      <c r="J86" s="5">
        <v>17</v>
      </c>
      <c r="K86" s="5">
        <v>8</v>
      </c>
      <c r="L86" s="5">
        <v>0</v>
      </c>
      <c r="M86" s="5">
        <v>0</v>
      </c>
      <c r="N86" s="13">
        <v>0</v>
      </c>
      <c r="O86" s="5">
        <v>1</v>
      </c>
      <c r="P86" s="5">
        <v>0</v>
      </c>
      <c r="Q86" s="35">
        <f t="shared" si="8"/>
        <v>5.8823529411764705E-2</v>
      </c>
      <c r="R86" s="35">
        <f t="shared" si="9"/>
        <v>0</v>
      </c>
      <c r="S86" s="35">
        <f t="shared" si="10"/>
        <v>0</v>
      </c>
      <c r="T86" s="35">
        <f t="shared" si="11"/>
        <v>0</v>
      </c>
      <c r="U86" s="13">
        <v>0</v>
      </c>
      <c r="V86" s="13">
        <v>0</v>
      </c>
      <c r="W86" s="13">
        <f t="shared" ref="W86" si="14">100-U86</f>
        <v>100</v>
      </c>
      <c r="X86" s="13">
        <f t="shared" ref="X86" si="15">100-V86</f>
        <v>100</v>
      </c>
    </row>
    <row r="87" spans="2:24">
      <c r="B87" s="15" t="s">
        <v>2</v>
      </c>
      <c r="C87" s="16">
        <v>10104.884</v>
      </c>
      <c r="D87" s="16">
        <v>8484.3339999999989</v>
      </c>
      <c r="E87" s="16">
        <v>7021.8339999999989</v>
      </c>
      <c r="F87" s="16">
        <v>1462.5</v>
      </c>
      <c r="G87" s="16">
        <v>0</v>
      </c>
      <c r="H87" s="16">
        <v>0</v>
      </c>
      <c r="I87" s="16">
        <v>0</v>
      </c>
      <c r="J87" s="16">
        <v>59</v>
      </c>
      <c r="K87" s="16">
        <v>41</v>
      </c>
      <c r="L87" s="16">
        <v>0</v>
      </c>
      <c r="M87" s="16">
        <v>0</v>
      </c>
      <c r="N87" s="16">
        <v>0</v>
      </c>
      <c r="O87" s="16">
        <v>5</v>
      </c>
      <c r="P87" s="16">
        <v>0</v>
      </c>
      <c r="Q87" s="17" t="s">
        <v>34</v>
      </c>
      <c r="R87" s="17" t="s">
        <v>34</v>
      </c>
      <c r="S87" s="17" t="s">
        <v>34</v>
      </c>
      <c r="T87" s="17" t="s">
        <v>34</v>
      </c>
      <c r="U87" s="17" t="s">
        <v>34</v>
      </c>
      <c r="V87" s="17" t="s">
        <v>34</v>
      </c>
      <c r="W87" s="17" t="s">
        <v>34</v>
      </c>
      <c r="X87" s="17" t="s">
        <v>34</v>
      </c>
    </row>
    <row r="88" spans="2:24" ht="25.5">
      <c r="B88" s="19" t="s">
        <v>3</v>
      </c>
      <c r="C88" s="18">
        <v>478.46096666666671</v>
      </c>
      <c r="D88" s="18">
        <v>576.02229999999997</v>
      </c>
      <c r="E88" s="18">
        <v>805.36116666666658</v>
      </c>
      <c r="F88" s="18">
        <v>292.5</v>
      </c>
      <c r="G88" s="18">
        <v>0</v>
      </c>
      <c r="H88" s="17">
        <v>0</v>
      </c>
      <c r="I88" s="17">
        <v>0</v>
      </c>
      <c r="J88" s="18">
        <v>1.903225806451613</v>
      </c>
      <c r="K88" s="18">
        <v>1.3225806451612903</v>
      </c>
      <c r="L88" s="18">
        <v>0</v>
      </c>
      <c r="M88" s="18">
        <v>0</v>
      </c>
      <c r="N88" s="18">
        <v>0</v>
      </c>
      <c r="O88" s="18">
        <v>0.16129032258064516</v>
      </c>
      <c r="P88" s="18">
        <v>0</v>
      </c>
      <c r="Q88" s="36">
        <f>AVERAGE(Q56:Q86)</f>
        <v>9.9620493358633776E-3</v>
      </c>
      <c r="R88" s="36">
        <f>AVERAGE(R56:R86)</f>
        <v>0</v>
      </c>
      <c r="S88" s="36">
        <f>AVERAGE(S56:S86)</f>
        <v>0</v>
      </c>
      <c r="T88" s="36">
        <f t="shared" ref="T88:X88" si="16">AVERAGE(T56:T86)</f>
        <v>0</v>
      </c>
      <c r="U88" s="18">
        <f t="shared" si="16"/>
        <v>0</v>
      </c>
      <c r="V88" s="18">
        <f t="shared" si="16"/>
        <v>0</v>
      </c>
      <c r="W88" s="18">
        <f t="shared" si="16"/>
        <v>100</v>
      </c>
      <c r="X88" s="18">
        <f t="shared" si="16"/>
        <v>100</v>
      </c>
    </row>
    <row r="91" spans="2:24" ht="25.5" customHeight="1">
      <c r="B91" s="29">
        <v>43739</v>
      </c>
      <c r="C91" s="37" t="s">
        <v>41</v>
      </c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9"/>
    </row>
    <row r="92" spans="2:24" ht="156">
      <c r="B92" s="19"/>
      <c r="C92" s="12"/>
      <c r="D92" s="10" t="s">
        <v>38</v>
      </c>
      <c r="E92" s="10" t="s">
        <v>39</v>
      </c>
      <c r="F92" s="10" t="s">
        <v>40</v>
      </c>
      <c r="G92" s="10" t="s">
        <v>14</v>
      </c>
      <c r="H92" s="10" t="s">
        <v>15</v>
      </c>
      <c r="I92" s="10" t="s">
        <v>16</v>
      </c>
      <c r="J92" s="10" t="s">
        <v>19</v>
      </c>
      <c r="K92" s="10" t="s">
        <v>20</v>
      </c>
      <c r="L92" s="10" t="s">
        <v>21</v>
      </c>
      <c r="M92" s="23" t="s">
        <v>23</v>
      </c>
      <c r="N92" s="10" t="s">
        <v>24</v>
      </c>
    </row>
    <row r="93" spans="2:24">
      <c r="B93" s="19"/>
      <c r="C93" s="12" t="s">
        <v>25</v>
      </c>
      <c r="D93" s="12" t="s">
        <v>25</v>
      </c>
      <c r="E93" s="12" t="s">
        <v>25</v>
      </c>
      <c r="F93" s="12" t="s">
        <v>25</v>
      </c>
      <c r="G93" s="12" t="s">
        <v>26</v>
      </c>
      <c r="H93" s="12" t="s">
        <v>27</v>
      </c>
      <c r="I93" s="12" t="s">
        <v>28</v>
      </c>
      <c r="J93" s="12" t="s">
        <v>28</v>
      </c>
      <c r="K93" s="12" t="s">
        <v>30</v>
      </c>
      <c r="L93" s="12" t="s">
        <v>31</v>
      </c>
      <c r="M93" s="24" t="s">
        <v>32</v>
      </c>
      <c r="N93" s="12" t="s">
        <v>33</v>
      </c>
    </row>
    <row r="94" spans="2:24">
      <c r="B94" s="19" t="s">
        <v>2</v>
      </c>
      <c r="C94" s="16">
        <f>SUM(C87:D87)</f>
        <v>18589.218000000001</v>
      </c>
      <c r="D94" s="16">
        <f>D87</f>
        <v>8484.3339999999989</v>
      </c>
      <c r="E94" s="16">
        <f t="shared" ref="E94:F94" si="17">E87</f>
        <v>7021.8339999999989</v>
      </c>
      <c r="F94" s="16">
        <f t="shared" si="17"/>
        <v>1462.5</v>
      </c>
      <c r="G94" s="16">
        <f>SUM(H87:I87)</f>
        <v>0</v>
      </c>
      <c r="H94" s="16">
        <f>SUM(J87:K87)</f>
        <v>100</v>
      </c>
      <c r="I94" s="16">
        <f>SUM(L87:M87)</f>
        <v>0</v>
      </c>
      <c r="J94" s="16">
        <f>SUM(O87:P87)</f>
        <v>5</v>
      </c>
      <c r="K94" s="17" t="s">
        <v>34</v>
      </c>
      <c r="L94" s="17" t="s">
        <v>34</v>
      </c>
      <c r="M94" s="25" t="s">
        <v>34</v>
      </c>
      <c r="N94" s="17" t="s">
        <v>34</v>
      </c>
    </row>
    <row r="95" spans="2:24" ht="25.5">
      <c r="B95" s="19" t="s">
        <v>3</v>
      </c>
      <c r="C95" s="22">
        <f>AVERAGE(C88:D88)</f>
        <v>527.24163333333331</v>
      </c>
      <c r="D95" s="22">
        <f>D88</f>
        <v>576.02229999999997</v>
      </c>
      <c r="E95" s="22">
        <f t="shared" ref="E95:F95" si="18">E88</f>
        <v>805.36116666666658</v>
      </c>
      <c r="F95" s="22">
        <f t="shared" si="18"/>
        <v>292.5</v>
      </c>
      <c r="G95" s="22">
        <f>AVERAGE(H88:I88)</f>
        <v>0</v>
      </c>
      <c r="H95" s="22">
        <f>AVERAGE(J88:K88)</f>
        <v>1.6129032258064515</v>
      </c>
      <c r="I95" s="22">
        <f>AVERAGE(L88:M88)</f>
        <v>0</v>
      </c>
      <c r="J95" s="22">
        <f>AVERAGE(O88:P88)</f>
        <v>8.0645161290322578E-2</v>
      </c>
      <c r="K95" s="36">
        <f>AVERAGE(Q88,S88)</f>
        <v>4.9810246679316888E-3</v>
      </c>
      <c r="L95" s="36">
        <f>AVERAGE(R88,T88)</f>
        <v>0</v>
      </c>
      <c r="M95" s="26">
        <f>AVERAGE(U88:V88)</f>
        <v>0</v>
      </c>
      <c r="N95" s="22">
        <f>AVERAGE(W88:X88)</f>
        <v>100</v>
      </c>
    </row>
    <row r="98" spans="2:24" hidden="1">
      <c r="B98" s="1" t="s">
        <v>35</v>
      </c>
      <c r="C98" s="11">
        <v>1</v>
      </c>
      <c r="D98" s="11">
        <v>2</v>
      </c>
      <c r="E98" s="11">
        <v>3</v>
      </c>
      <c r="F98" s="11">
        <v>4</v>
      </c>
      <c r="G98" s="11">
        <v>5</v>
      </c>
      <c r="H98" s="11">
        <v>6</v>
      </c>
      <c r="I98" s="11">
        <v>7</v>
      </c>
      <c r="J98" s="11">
        <v>8</v>
      </c>
      <c r="K98" s="11">
        <v>9</v>
      </c>
      <c r="L98" s="11">
        <v>10</v>
      </c>
      <c r="M98" s="11">
        <v>11</v>
      </c>
      <c r="N98" s="11">
        <v>12</v>
      </c>
      <c r="O98" s="11">
        <v>13</v>
      </c>
      <c r="P98" s="11">
        <v>14</v>
      </c>
      <c r="Q98" s="11">
        <v>15</v>
      </c>
      <c r="R98" s="11">
        <v>16</v>
      </c>
      <c r="S98" s="11">
        <v>17</v>
      </c>
      <c r="T98" s="11">
        <v>18</v>
      </c>
      <c r="U98" s="11">
        <v>19</v>
      </c>
      <c r="V98" s="11">
        <v>20</v>
      </c>
      <c r="W98" s="11">
        <v>21</v>
      </c>
      <c r="X98" s="11">
        <v>22</v>
      </c>
    </row>
    <row r="99" spans="2:24" ht="63.75">
      <c r="B99" s="6" t="s">
        <v>7</v>
      </c>
      <c r="C99" s="2" t="s">
        <v>0</v>
      </c>
      <c r="D99" s="2" t="s">
        <v>8</v>
      </c>
      <c r="E99" s="2" t="s">
        <v>8</v>
      </c>
      <c r="F99" s="2" t="s">
        <v>8</v>
      </c>
      <c r="G99" s="2" t="s">
        <v>8</v>
      </c>
      <c r="H99" s="2" t="s">
        <v>9</v>
      </c>
      <c r="I99" s="2" t="s">
        <v>10</v>
      </c>
      <c r="J99" s="2" t="s">
        <v>11</v>
      </c>
      <c r="K99" s="2" t="s">
        <v>12</v>
      </c>
      <c r="L99" s="2" t="s">
        <v>11</v>
      </c>
      <c r="M99" s="2" t="s">
        <v>12</v>
      </c>
      <c r="N99" s="2" t="s">
        <v>12</v>
      </c>
      <c r="O99" s="2" t="s">
        <v>11</v>
      </c>
      <c r="P99" s="2" t="s">
        <v>12</v>
      </c>
      <c r="Q99" s="2" t="s">
        <v>11</v>
      </c>
      <c r="R99" s="2" t="s">
        <v>11</v>
      </c>
      <c r="S99" s="2" t="s">
        <v>12</v>
      </c>
      <c r="T99" s="2" t="s">
        <v>12</v>
      </c>
      <c r="U99" s="2" t="s">
        <v>11</v>
      </c>
      <c r="V99" s="2" t="s">
        <v>12</v>
      </c>
      <c r="W99" s="2" t="s">
        <v>11</v>
      </c>
      <c r="X99" s="2" t="s">
        <v>12</v>
      </c>
    </row>
    <row r="100" spans="2:24" ht="144">
      <c r="B100" s="7" t="s">
        <v>13</v>
      </c>
      <c r="C100" s="9"/>
      <c r="D100" s="10"/>
      <c r="E100" s="10" t="s">
        <v>38</v>
      </c>
      <c r="F100" s="10" t="s">
        <v>39</v>
      </c>
      <c r="G100" s="10" t="s">
        <v>40</v>
      </c>
      <c r="H100" s="10" t="s">
        <v>14</v>
      </c>
      <c r="I100" s="10" t="s">
        <v>14</v>
      </c>
      <c r="J100" s="10" t="s">
        <v>15</v>
      </c>
      <c r="K100" s="10" t="s">
        <v>15</v>
      </c>
      <c r="L100" s="10" t="s">
        <v>16</v>
      </c>
      <c r="M100" s="10" t="s">
        <v>17</v>
      </c>
      <c r="N100" s="10" t="s">
        <v>18</v>
      </c>
      <c r="O100" s="10" t="s">
        <v>19</v>
      </c>
      <c r="P100" s="10" t="s">
        <v>19</v>
      </c>
      <c r="Q100" s="10" t="s">
        <v>20</v>
      </c>
      <c r="R100" s="10" t="s">
        <v>21</v>
      </c>
      <c r="S100" s="10" t="s">
        <v>22</v>
      </c>
      <c r="T100" s="10" t="s">
        <v>21</v>
      </c>
      <c r="U100" s="10" t="s">
        <v>23</v>
      </c>
      <c r="V100" s="10" t="s">
        <v>23</v>
      </c>
      <c r="W100" s="10" t="s">
        <v>24</v>
      </c>
      <c r="X100" s="10" t="s">
        <v>24</v>
      </c>
    </row>
    <row r="101" spans="2:24">
      <c r="B101" s="3" t="s">
        <v>1</v>
      </c>
      <c r="C101" s="12" t="s">
        <v>25</v>
      </c>
      <c r="D101" s="12" t="s">
        <v>25</v>
      </c>
      <c r="E101" s="12" t="s">
        <v>25</v>
      </c>
      <c r="F101" s="12" t="s">
        <v>25</v>
      </c>
      <c r="G101" s="12" t="s">
        <v>25</v>
      </c>
      <c r="H101" s="12" t="s">
        <v>26</v>
      </c>
      <c r="I101" s="12" t="s">
        <v>26</v>
      </c>
      <c r="J101" s="12" t="s">
        <v>27</v>
      </c>
      <c r="K101" s="12" t="s">
        <v>27</v>
      </c>
      <c r="L101" s="12" t="s">
        <v>28</v>
      </c>
      <c r="M101" s="12" t="s">
        <v>28</v>
      </c>
      <c r="N101" s="12" t="s">
        <v>29</v>
      </c>
      <c r="O101" s="12" t="s">
        <v>28</v>
      </c>
      <c r="P101" s="12" t="s">
        <v>28</v>
      </c>
      <c r="Q101" s="12" t="s">
        <v>30</v>
      </c>
      <c r="R101" s="12" t="s">
        <v>31</v>
      </c>
      <c r="S101" s="12" t="s">
        <v>30</v>
      </c>
      <c r="T101" s="12" t="s">
        <v>31</v>
      </c>
      <c r="U101" s="12" t="s">
        <v>32</v>
      </c>
      <c r="V101" s="12" t="s">
        <v>32</v>
      </c>
      <c r="W101" s="12" t="s">
        <v>33</v>
      </c>
      <c r="X101" s="12" t="s">
        <v>33</v>
      </c>
    </row>
    <row r="102" spans="2:24">
      <c r="B102" s="21">
        <v>43770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13">
        <v>0</v>
      </c>
      <c r="O102" s="5">
        <v>0</v>
      </c>
      <c r="P102" s="5">
        <v>0</v>
      </c>
      <c r="Q102" s="35">
        <f>IF(O102=0,0,O102/J102)</f>
        <v>0</v>
      </c>
      <c r="R102" s="35">
        <f>IF(L102=0,0,L102/J102)</f>
        <v>0</v>
      </c>
      <c r="S102" s="35">
        <f>IF(P102=0,0,P102/K102)</f>
        <v>0</v>
      </c>
      <c r="T102" s="35">
        <f>IF(N102=0,0,N102/K102)</f>
        <v>0</v>
      </c>
      <c r="U102" s="13">
        <v>0</v>
      </c>
      <c r="V102" s="13">
        <v>0</v>
      </c>
      <c r="W102" s="13">
        <f>100-U102</f>
        <v>100</v>
      </c>
      <c r="X102" s="13">
        <f>100-V102</f>
        <v>100</v>
      </c>
    </row>
    <row r="103" spans="2:24">
      <c r="B103" s="20">
        <v>43771</v>
      </c>
      <c r="C103" s="13">
        <v>145</v>
      </c>
      <c r="D103" s="13">
        <v>96</v>
      </c>
      <c r="E103" s="13">
        <v>96</v>
      </c>
      <c r="F103" s="13">
        <v>0</v>
      </c>
      <c r="G103" s="13">
        <v>0</v>
      </c>
      <c r="H103" s="5">
        <v>0</v>
      </c>
      <c r="I103" s="5">
        <v>0</v>
      </c>
      <c r="J103" s="5">
        <v>2</v>
      </c>
      <c r="K103" s="5">
        <v>1</v>
      </c>
      <c r="L103" s="5">
        <v>0</v>
      </c>
      <c r="M103" s="5">
        <v>1</v>
      </c>
      <c r="N103" s="13">
        <v>0</v>
      </c>
      <c r="O103" s="5">
        <v>1</v>
      </c>
      <c r="P103" s="5">
        <v>0</v>
      </c>
      <c r="Q103" s="35">
        <f t="shared" ref="Q103:Q131" si="19">IF(O103=0,0,O103/J103)</f>
        <v>0.5</v>
      </c>
      <c r="R103" s="35">
        <f t="shared" ref="R103:R131" si="20">IF(L103=0,0,L103/J103)</f>
        <v>0</v>
      </c>
      <c r="S103" s="35">
        <f t="shared" ref="S103:S131" si="21">IF(P103=0,0,P103/K103)</f>
        <v>0</v>
      </c>
      <c r="T103" s="35">
        <f t="shared" ref="T103:T131" si="22">IF(N103=0,0,N103/K103)</f>
        <v>0</v>
      </c>
      <c r="U103" s="13">
        <v>0</v>
      </c>
      <c r="V103" s="13">
        <v>0</v>
      </c>
      <c r="W103" s="13">
        <f t="shared" ref="W103:W131" si="23">100-U103</f>
        <v>100</v>
      </c>
      <c r="X103" s="13">
        <f t="shared" ref="X103:X131" si="24">100-V103</f>
        <v>100</v>
      </c>
    </row>
    <row r="104" spans="2:24">
      <c r="B104" s="20">
        <v>43772</v>
      </c>
      <c r="C104" s="13">
        <v>128</v>
      </c>
      <c r="D104" s="13">
        <v>92</v>
      </c>
      <c r="E104" s="13">
        <v>92</v>
      </c>
      <c r="F104" s="13">
        <v>0</v>
      </c>
      <c r="G104" s="13">
        <v>0</v>
      </c>
      <c r="H104" s="5">
        <v>0</v>
      </c>
      <c r="I104" s="5">
        <v>0</v>
      </c>
      <c r="J104" s="5">
        <v>2</v>
      </c>
      <c r="K104" s="5">
        <v>1</v>
      </c>
      <c r="L104" s="5">
        <v>0</v>
      </c>
      <c r="M104" s="5">
        <v>1</v>
      </c>
      <c r="N104" s="13">
        <v>0</v>
      </c>
      <c r="O104" s="5">
        <v>1</v>
      </c>
      <c r="P104" s="5">
        <v>0</v>
      </c>
      <c r="Q104" s="35">
        <f t="shared" si="19"/>
        <v>0.5</v>
      </c>
      <c r="R104" s="35">
        <f t="shared" si="20"/>
        <v>0</v>
      </c>
      <c r="S104" s="35">
        <f t="shared" si="21"/>
        <v>0</v>
      </c>
      <c r="T104" s="35">
        <f t="shared" si="22"/>
        <v>0</v>
      </c>
      <c r="U104" s="13">
        <v>0</v>
      </c>
      <c r="V104" s="13">
        <v>0</v>
      </c>
      <c r="W104" s="13">
        <f t="shared" si="23"/>
        <v>100</v>
      </c>
      <c r="X104" s="13">
        <f t="shared" si="24"/>
        <v>100</v>
      </c>
    </row>
    <row r="105" spans="2:24">
      <c r="B105" s="21">
        <v>43773</v>
      </c>
      <c r="C105" s="13">
        <v>119</v>
      </c>
      <c r="D105" s="13">
        <v>75</v>
      </c>
      <c r="E105" s="13">
        <v>75</v>
      </c>
      <c r="F105" s="13">
        <v>0</v>
      </c>
      <c r="G105" s="13">
        <v>0</v>
      </c>
      <c r="H105" s="5">
        <v>0</v>
      </c>
      <c r="I105" s="5">
        <v>0</v>
      </c>
      <c r="J105" s="5">
        <v>2</v>
      </c>
      <c r="K105" s="5">
        <v>1</v>
      </c>
      <c r="L105" s="5">
        <v>0</v>
      </c>
      <c r="M105" s="5">
        <v>1</v>
      </c>
      <c r="N105" s="13">
        <v>0</v>
      </c>
      <c r="O105" s="5">
        <v>1</v>
      </c>
      <c r="P105" s="5">
        <v>0</v>
      </c>
      <c r="Q105" s="35">
        <f t="shared" si="19"/>
        <v>0.5</v>
      </c>
      <c r="R105" s="35">
        <f t="shared" si="20"/>
        <v>0</v>
      </c>
      <c r="S105" s="35">
        <f t="shared" si="21"/>
        <v>0</v>
      </c>
      <c r="T105" s="35">
        <f t="shared" si="22"/>
        <v>0</v>
      </c>
      <c r="U105" s="13">
        <v>0</v>
      </c>
      <c r="V105" s="13">
        <v>0</v>
      </c>
      <c r="W105" s="13">
        <f t="shared" si="23"/>
        <v>100</v>
      </c>
      <c r="X105" s="13">
        <f t="shared" si="24"/>
        <v>100</v>
      </c>
    </row>
    <row r="106" spans="2:24">
      <c r="B106" s="21">
        <v>43774</v>
      </c>
      <c r="C106" s="13">
        <v>133</v>
      </c>
      <c r="D106" s="13">
        <v>68</v>
      </c>
      <c r="E106" s="13">
        <v>68</v>
      </c>
      <c r="F106" s="13">
        <v>0</v>
      </c>
      <c r="G106" s="13">
        <v>0</v>
      </c>
      <c r="H106" s="5">
        <v>0</v>
      </c>
      <c r="I106" s="5">
        <v>0</v>
      </c>
      <c r="J106" s="5">
        <v>2</v>
      </c>
      <c r="K106" s="5">
        <v>1</v>
      </c>
      <c r="L106" s="5">
        <v>0</v>
      </c>
      <c r="M106" s="5">
        <v>1</v>
      </c>
      <c r="N106" s="13">
        <v>0</v>
      </c>
      <c r="O106" s="5">
        <v>1</v>
      </c>
      <c r="P106" s="5">
        <v>0</v>
      </c>
      <c r="Q106" s="35">
        <f t="shared" si="19"/>
        <v>0.5</v>
      </c>
      <c r="R106" s="35">
        <f t="shared" si="20"/>
        <v>0</v>
      </c>
      <c r="S106" s="35">
        <f t="shared" si="21"/>
        <v>0</v>
      </c>
      <c r="T106" s="35">
        <f t="shared" si="22"/>
        <v>0</v>
      </c>
      <c r="U106" s="13">
        <v>0</v>
      </c>
      <c r="V106" s="13">
        <v>0</v>
      </c>
      <c r="W106" s="13">
        <f t="shared" si="23"/>
        <v>100</v>
      </c>
      <c r="X106" s="13">
        <f t="shared" si="24"/>
        <v>100</v>
      </c>
    </row>
    <row r="107" spans="2:24">
      <c r="B107" s="21">
        <v>43775</v>
      </c>
      <c r="C107" s="13">
        <v>128.5</v>
      </c>
      <c r="D107" s="13">
        <v>73</v>
      </c>
      <c r="E107" s="13">
        <v>73</v>
      </c>
      <c r="F107" s="13">
        <v>0</v>
      </c>
      <c r="G107" s="13">
        <v>0</v>
      </c>
      <c r="H107" s="5">
        <v>0</v>
      </c>
      <c r="I107" s="5">
        <v>0</v>
      </c>
      <c r="J107" s="5">
        <v>2</v>
      </c>
      <c r="K107" s="5">
        <v>1</v>
      </c>
      <c r="L107" s="5">
        <v>0</v>
      </c>
      <c r="M107" s="5">
        <v>1</v>
      </c>
      <c r="N107" s="13">
        <v>0</v>
      </c>
      <c r="O107" s="5">
        <v>1</v>
      </c>
      <c r="P107" s="5">
        <v>0</v>
      </c>
      <c r="Q107" s="35">
        <f t="shared" si="19"/>
        <v>0.5</v>
      </c>
      <c r="R107" s="35">
        <f t="shared" si="20"/>
        <v>0</v>
      </c>
      <c r="S107" s="35">
        <f t="shared" si="21"/>
        <v>0</v>
      </c>
      <c r="T107" s="35">
        <f t="shared" si="22"/>
        <v>0</v>
      </c>
      <c r="U107" s="13">
        <v>0</v>
      </c>
      <c r="V107" s="13">
        <v>0</v>
      </c>
      <c r="W107" s="13">
        <f t="shared" si="23"/>
        <v>100</v>
      </c>
      <c r="X107" s="13">
        <f t="shared" si="24"/>
        <v>100</v>
      </c>
    </row>
    <row r="108" spans="2:24">
      <c r="B108" s="21">
        <v>43776</v>
      </c>
      <c r="C108" s="13">
        <v>868.75</v>
      </c>
      <c r="D108" s="13">
        <v>1000.5</v>
      </c>
      <c r="E108" s="13">
        <v>1066</v>
      </c>
      <c r="F108" s="13">
        <v>869.5</v>
      </c>
      <c r="G108" s="13">
        <v>0</v>
      </c>
      <c r="H108" s="5">
        <v>0</v>
      </c>
      <c r="I108" s="5">
        <v>0</v>
      </c>
      <c r="J108" s="5">
        <v>5</v>
      </c>
      <c r="K108" s="5">
        <v>4</v>
      </c>
      <c r="L108" s="5">
        <v>0</v>
      </c>
      <c r="M108" s="5">
        <v>0</v>
      </c>
      <c r="N108" s="13">
        <v>0</v>
      </c>
      <c r="O108" s="5">
        <v>0</v>
      </c>
      <c r="P108" s="5">
        <v>0</v>
      </c>
      <c r="Q108" s="35">
        <f t="shared" si="19"/>
        <v>0</v>
      </c>
      <c r="R108" s="35">
        <f t="shared" si="20"/>
        <v>0</v>
      </c>
      <c r="S108" s="35">
        <f t="shared" si="21"/>
        <v>0</v>
      </c>
      <c r="T108" s="35">
        <f t="shared" si="22"/>
        <v>0</v>
      </c>
      <c r="U108" s="13">
        <v>0</v>
      </c>
      <c r="V108" s="13">
        <v>0</v>
      </c>
      <c r="W108" s="13">
        <f t="shared" si="23"/>
        <v>100</v>
      </c>
      <c r="X108" s="13">
        <f t="shared" si="24"/>
        <v>100</v>
      </c>
    </row>
    <row r="109" spans="2:24">
      <c r="B109" s="21">
        <v>43777</v>
      </c>
      <c r="C109" s="13">
        <v>137.5</v>
      </c>
      <c r="D109" s="13">
        <v>88</v>
      </c>
      <c r="E109" s="13">
        <v>88</v>
      </c>
      <c r="F109" s="13">
        <v>0</v>
      </c>
      <c r="G109" s="13">
        <v>0</v>
      </c>
      <c r="H109" s="5">
        <v>0</v>
      </c>
      <c r="I109" s="5">
        <v>0</v>
      </c>
      <c r="J109" s="5">
        <v>2</v>
      </c>
      <c r="K109" s="5">
        <v>1</v>
      </c>
      <c r="L109" s="5">
        <v>0</v>
      </c>
      <c r="M109" s="5">
        <v>1</v>
      </c>
      <c r="N109" s="13">
        <v>0</v>
      </c>
      <c r="O109" s="5">
        <v>1</v>
      </c>
      <c r="P109" s="5">
        <v>0</v>
      </c>
      <c r="Q109" s="35">
        <f t="shared" si="19"/>
        <v>0.5</v>
      </c>
      <c r="R109" s="35">
        <f t="shared" si="20"/>
        <v>0</v>
      </c>
      <c r="S109" s="35">
        <f t="shared" si="21"/>
        <v>0</v>
      </c>
      <c r="T109" s="35">
        <f t="shared" si="22"/>
        <v>0</v>
      </c>
      <c r="U109" s="13">
        <v>0</v>
      </c>
      <c r="V109" s="13">
        <v>0</v>
      </c>
      <c r="W109" s="13">
        <f t="shared" si="23"/>
        <v>100</v>
      </c>
      <c r="X109" s="13">
        <f t="shared" si="24"/>
        <v>100</v>
      </c>
    </row>
    <row r="110" spans="2:24">
      <c r="B110" s="20">
        <v>43778</v>
      </c>
      <c r="C110" s="13">
        <v>827.66666666666663</v>
      </c>
      <c r="D110" s="13">
        <v>1531</v>
      </c>
      <c r="E110" s="13">
        <v>1531</v>
      </c>
      <c r="F110" s="13">
        <v>0</v>
      </c>
      <c r="G110" s="13">
        <v>0</v>
      </c>
      <c r="H110" s="5">
        <v>0</v>
      </c>
      <c r="I110" s="5">
        <v>0</v>
      </c>
      <c r="J110" s="5">
        <v>3</v>
      </c>
      <c r="K110" s="5">
        <v>1</v>
      </c>
      <c r="L110" s="5">
        <v>0</v>
      </c>
      <c r="M110" s="5">
        <v>0</v>
      </c>
      <c r="N110" s="13">
        <v>0</v>
      </c>
      <c r="O110" s="5">
        <v>0</v>
      </c>
      <c r="P110" s="5">
        <v>0</v>
      </c>
      <c r="Q110" s="35">
        <f t="shared" si="19"/>
        <v>0</v>
      </c>
      <c r="R110" s="35">
        <f t="shared" si="20"/>
        <v>0</v>
      </c>
      <c r="S110" s="35">
        <f t="shared" si="21"/>
        <v>0</v>
      </c>
      <c r="T110" s="35">
        <f t="shared" si="22"/>
        <v>0</v>
      </c>
      <c r="U110" s="13">
        <v>0</v>
      </c>
      <c r="V110" s="13">
        <v>0</v>
      </c>
      <c r="W110" s="13">
        <f t="shared" si="23"/>
        <v>100</v>
      </c>
      <c r="X110" s="13">
        <f t="shared" si="24"/>
        <v>100</v>
      </c>
    </row>
    <row r="111" spans="2:24">
      <c r="B111" s="20">
        <v>43779</v>
      </c>
      <c r="C111" s="13">
        <v>123.5</v>
      </c>
      <c r="D111" s="13">
        <v>75</v>
      </c>
      <c r="E111" s="13">
        <v>75</v>
      </c>
      <c r="F111" s="13">
        <v>0</v>
      </c>
      <c r="G111" s="13">
        <v>0</v>
      </c>
      <c r="H111" s="5">
        <v>0</v>
      </c>
      <c r="I111" s="5">
        <v>0</v>
      </c>
      <c r="J111" s="5">
        <v>2</v>
      </c>
      <c r="K111" s="5">
        <v>1</v>
      </c>
      <c r="L111" s="5">
        <v>0</v>
      </c>
      <c r="M111" s="5">
        <v>1</v>
      </c>
      <c r="N111" s="13">
        <v>0</v>
      </c>
      <c r="O111" s="5">
        <v>1</v>
      </c>
      <c r="P111" s="5">
        <v>0</v>
      </c>
      <c r="Q111" s="35">
        <f t="shared" si="19"/>
        <v>0.5</v>
      </c>
      <c r="R111" s="35">
        <f t="shared" si="20"/>
        <v>0</v>
      </c>
      <c r="S111" s="35">
        <f t="shared" si="21"/>
        <v>0</v>
      </c>
      <c r="T111" s="35">
        <f t="shared" si="22"/>
        <v>0</v>
      </c>
      <c r="U111" s="13">
        <v>0</v>
      </c>
      <c r="V111" s="13">
        <v>0</v>
      </c>
      <c r="W111" s="13">
        <f t="shared" si="23"/>
        <v>100</v>
      </c>
      <c r="X111" s="13">
        <f t="shared" si="24"/>
        <v>100</v>
      </c>
    </row>
    <row r="112" spans="2:24">
      <c r="B112" s="21">
        <v>43780</v>
      </c>
      <c r="C112" s="13">
        <v>138</v>
      </c>
      <c r="D112" s="13">
        <v>92</v>
      </c>
      <c r="E112" s="13">
        <v>92</v>
      </c>
      <c r="F112" s="13">
        <v>0</v>
      </c>
      <c r="G112" s="13">
        <v>0</v>
      </c>
      <c r="H112" s="5">
        <v>0</v>
      </c>
      <c r="I112" s="5">
        <v>0</v>
      </c>
      <c r="J112" s="5">
        <v>2</v>
      </c>
      <c r="K112" s="5">
        <v>1</v>
      </c>
      <c r="L112" s="5">
        <v>0</v>
      </c>
      <c r="M112" s="5">
        <v>1</v>
      </c>
      <c r="N112" s="13">
        <v>0</v>
      </c>
      <c r="O112" s="5">
        <v>1</v>
      </c>
      <c r="P112" s="5">
        <v>0</v>
      </c>
      <c r="Q112" s="35">
        <f t="shared" si="19"/>
        <v>0.5</v>
      </c>
      <c r="R112" s="35">
        <f t="shared" si="20"/>
        <v>0</v>
      </c>
      <c r="S112" s="35">
        <f t="shared" si="21"/>
        <v>0</v>
      </c>
      <c r="T112" s="35">
        <f t="shared" si="22"/>
        <v>0</v>
      </c>
      <c r="U112" s="13">
        <v>0</v>
      </c>
      <c r="V112" s="13">
        <v>0</v>
      </c>
      <c r="W112" s="13">
        <f t="shared" si="23"/>
        <v>100</v>
      </c>
      <c r="X112" s="13">
        <f t="shared" si="24"/>
        <v>100</v>
      </c>
    </row>
    <row r="113" spans="2:24">
      <c r="B113" s="21">
        <v>43781</v>
      </c>
      <c r="C113" s="13">
        <v>1096.48</v>
      </c>
      <c r="D113" s="13">
        <v>1541.9110000000001</v>
      </c>
      <c r="E113" s="13">
        <v>1475.5</v>
      </c>
      <c r="F113" s="13">
        <v>1674.7329999999999</v>
      </c>
      <c r="G113" s="13">
        <v>0</v>
      </c>
      <c r="H113" s="5">
        <v>0</v>
      </c>
      <c r="I113" s="5">
        <v>0</v>
      </c>
      <c r="J113" s="5">
        <v>33</v>
      </c>
      <c r="K113" s="5">
        <v>17</v>
      </c>
      <c r="L113" s="5">
        <v>0</v>
      </c>
      <c r="M113" s="5">
        <v>0</v>
      </c>
      <c r="N113" s="13">
        <v>0</v>
      </c>
      <c r="O113" s="5">
        <v>0</v>
      </c>
      <c r="P113" s="5">
        <v>0</v>
      </c>
      <c r="Q113" s="35">
        <f t="shared" si="19"/>
        <v>0</v>
      </c>
      <c r="R113" s="35">
        <f t="shared" si="20"/>
        <v>0</v>
      </c>
      <c r="S113" s="35">
        <f t="shared" si="21"/>
        <v>0</v>
      </c>
      <c r="T113" s="35">
        <f t="shared" si="22"/>
        <v>0</v>
      </c>
      <c r="U113" s="13">
        <v>0</v>
      </c>
      <c r="V113" s="13">
        <v>0</v>
      </c>
      <c r="W113" s="13">
        <f t="shared" si="23"/>
        <v>100</v>
      </c>
      <c r="X113" s="13">
        <f t="shared" si="24"/>
        <v>100</v>
      </c>
    </row>
    <row r="114" spans="2:24">
      <c r="B114" s="21">
        <v>43782</v>
      </c>
      <c r="C114" s="13">
        <v>423.62839999999994</v>
      </c>
      <c r="D114" s="13">
        <v>535</v>
      </c>
      <c r="E114" s="13">
        <v>591.5</v>
      </c>
      <c r="F114" s="13">
        <v>422</v>
      </c>
      <c r="G114" s="13">
        <v>0</v>
      </c>
      <c r="H114" s="5">
        <v>0</v>
      </c>
      <c r="I114" s="5">
        <v>0</v>
      </c>
      <c r="J114" s="5">
        <v>35</v>
      </c>
      <c r="K114" s="5">
        <v>18</v>
      </c>
      <c r="L114" s="5">
        <v>0</v>
      </c>
      <c r="M114" s="5">
        <v>1</v>
      </c>
      <c r="N114" s="13">
        <v>0</v>
      </c>
      <c r="O114" s="5">
        <v>2</v>
      </c>
      <c r="P114" s="5">
        <v>1</v>
      </c>
      <c r="Q114" s="35">
        <f t="shared" si="19"/>
        <v>5.7142857142857141E-2</v>
      </c>
      <c r="R114" s="35">
        <f t="shared" si="20"/>
        <v>0</v>
      </c>
      <c r="S114" s="35">
        <f t="shared" si="21"/>
        <v>5.5555555555555552E-2</v>
      </c>
      <c r="T114" s="35">
        <f t="shared" si="22"/>
        <v>0</v>
      </c>
      <c r="U114" s="13">
        <v>0</v>
      </c>
      <c r="V114" s="13">
        <v>0</v>
      </c>
      <c r="W114" s="13">
        <f t="shared" si="23"/>
        <v>100</v>
      </c>
      <c r="X114" s="13">
        <f t="shared" si="24"/>
        <v>100</v>
      </c>
    </row>
    <row r="115" spans="2:24">
      <c r="B115" s="21">
        <v>43783</v>
      </c>
      <c r="C115" s="13">
        <v>357.94499999999999</v>
      </c>
      <c r="D115" s="13">
        <v>279.71875</v>
      </c>
      <c r="E115" s="13">
        <v>294.16666666666669</v>
      </c>
      <c r="F115" s="13">
        <v>236.375</v>
      </c>
      <c r="G115" s="13">
        <v>0</v>
      </c>
      <c r="H115" s="5">
        <v>0</v>
      </c>
      <c r="I115" s="5">
        <v>0</v>
      </c>
      <c r="J115" s="5">
        <v>18</v>
      </c>
      <c r="K115" s="5">
        <v>13</v>
      </c>
      <c r="L115" s="5">
        <v>0</v>
      </c>
      <c r="M115" s="5">
        <v>1</v>
      </c>
      <c r="N115" s="13">
        <v>0</v>
      </c>
      <c r="O115" s="5">
        <v>2</v>
      </c>
      <c r="P115" s="5">
        <v>1</v>
      </c>
      <c r="Q115" s="35">
        <f t="shared" si="19"/>
        <v>0.1111111111111111</v>
      </c>
      <c r="R115" s="35">
        <f t="shared" si="20"/>
        <v>0</v>
      </c>
      <c r="S115" s="35">
        <f t="shared" si="21"/>
        <v>7.6923076923076927E-2</v>
      </c>
      <c r="T115" s="35">
        <f t="shared" si="22"/>
        <v>0</v>
      </c>
      <c r="U115" s="13">
        <v>0</v>
      </c>
      <c r="V115" s="13">
        <v>0</v>
      </c>
      <c r="W115" s="13">
        <f t="shared" si="23"/>
        <v>100</v>
      </c>
      <c r="X115" s="13">
        <f t="shared" si="24"/>
        <v>100</v>
      </c>
    </row>
    <row r="116" spans="2:24">
      <c r="B116" s="21">
        <v>43784</v>
      </c>
      <c r="C116" s="13">
        <v>401.69040000000001</v>
      </c>
      <c r="D116" s="13">
        <v>347.47500000000002</v>
      </c>
      <c r="E116" s="13">
        <v>372.83333333333331</v>
      </c>
      <c r="F116" s="13">
        <v>271.39999999999998</v>
      </c>
      <c r="G116" s="13">
        <v>0</v>
      </c>
      <c r="H116" s="5">
        <v>0</v>
      </c>
      <c r="I116" s="5">
        <v>0</v>
      </c>
      <c r="J116" s="5">
        <v>307</v>
      </c>
      <c r="K116" s="5">
        <v>24</v>
      </c>
      <c r="L116" s="5">
        <v>0</v>
      </c>
      <c r="M116" s="5">
        <v>0</v>
      </c>
      <c r="N116" s="13">
        <v>0</v>
      </c>
      <c r="O116" s="5">
        <v>3</v>
      </c>
      <c r="P116" s="5">
        <v>3</v>
      </c>
      <c r="Q116" s="35">
        <f t="shared" si="19"/>
        <v>9.7719869706840382E-3</v>
      </c>
      <c r="R116" s="35">
        <f t="shared" si="20"/>
        <v>0</v>
      </c>
      <c r="S116" s="35">
        <f t="shared" si="21"/>
        <v>0.125</v>
      </c>
      <c r="T116" s="35">
        <f t="shared" si="22"/>
        <v>0</v>
      </c>
      <c r="U116" s="13">
        <v>0</v>
      </c>
      <c r="V116" s="13">
        <v>0</v>
      </c>
      <c r="W116" s="13">
        <f t="shared" si="23"/>
        <v>100</v>
      </c>
      <c r="X116" s="13">
        <f t="shared" si="24"/>
        <v>100</v>
      </c>
    </row>
    <row r="117" spans="2:24">
      <c r="B117" s="20">
        <v>43785</v>
      </c>
      <c r="C117" s="13">
        <v>391.1</v>
      </c>
      <c r="D117" s="13">
        <v>372.64433333333335</v>
      </c>
      <c r="E117" s="13">
        <v>436.4665</v>
      </c>
      <c r="F117" s="13">
        <v>245</v>
      </c>
      <c r="G117" s="13">
        <v>0</v>
      </c>
      <c r="H117" s="5">
        <v>0</v>
      </c>
      <c r="I117" s="5">
        <v>0</v>
      </c>
      <c r="J117" s="5">
        <v>16</v>
      </c>
      <c r="K117" s="5">
        <v>9</v>
      </c>
      <c r="L117" s="5">
        <v>0</v>
      </c>
      <c r="M117" s="5">
        <v>0</v>
      </c>
      <c r="N117" s="13">
        <v>0</v>
      </c>
      <c r="O117" s="5">
        <v>4</v>
      </c>
      <c r="P117" s="5">
        <v>2</v>
      </c>
      <c r="Q117" s="35">
        <f t="shared" si="19"/>
        <v>0.25</v>
      </c>
      <c r="R117" s="35">
        <f t="shared" si="20"/>
        <v>0</v>
      </c>
      <c r="S117" s="35">
        <f t="shared" si="21"/>
        <v>0.22222222222222221</v>
      </c>
      <c r="T117" s="35">
        <f t="shared" si="22"/>
        <v>0</v>
      </c>
      <c r="U117" s="13">
        <v>0</v>
      </c>
      <c r="V117" s="13">
        <v>0</v>
      </c>
      <c r="W117" s="13">
        <f t="shared" si="23"/>
        <v>100</v>
      </c>
      <c r="X117" s="13">
        <f t="shared" si="24"/>
        <v>100</v>
      </c>
    </row>
    <row r="118" spans="2:24">
      <c r="B118" s="20">
        <v>43786</v>
      </c>
      <c r="C118" s="13">
        <v>280.05</v>
      </c>
      <c r="D118" s="13">
        <v>288.7</v>
      </c>
      <c r="E118" s="13">
        <v>288.7</v>
      </c>
      <c r="F118" s="13">
        <v>0</v>
      </c>
      <c r="G118" s="13">
        <v>0</v>
      </c>
      <c r="H118" s="5">
        <v>0</v>
      </c>
      <c r="I118" s="5">
        <v>0</v>
      </c>
      <c r="J118" s="5">
        <v>14</v>
      </c>
      <c r="K118" s="5">
        <v>8</v>
      </c>
      <c r="L118" s="5">
        <v>0</v>
      </c>
      <c r="M118" s="5">
        <v>1</v>
      </c>
      <c r="N118" s="13">
        <v>0</v>
      </c>
      <c r="O118" s="5">
        <v>5</v>
      </c>
      <c r="P118" s="5">
        <v>3</v>
      </c>
      <c r="Q118" s="35">
        <f t="shared" si="19"/>
        <v>0.35714285714285715</v>
      </c>
      <c r="R118" s="35">
        <f t="shared" si="20"/>
        <v>0</v>
      </c>
      <c r="S118" s="35">
        <f t="shared" si="21"/>
        <v>0.375</v>
      </c>
      <c r="T118" s="35">
        <f t="shared" si="22"/>
        <v>0</v>
      </c>
      <c r="U118" s="13">
        <v>0</v>
      </c>
      <c r="V118" s="13">
        <v>0</v>
      </c>
      <c r="W118" s="13">
        <f t="shared" si="23"/>
        <v>100</v>
      </c>
      <c r="X118" s="13">
        <f t="shared" si="24"/>
        <v>100</v>
      </c>
    </row>
    <row r="119" spans="2:24">
      <c r="B119" s="21">
        <v>43787</v>
      </c>
      <c r="C119" s="13">
        <v>542.70825000000002</v>
      </c>
      <c r="D119" s="13">
        <v>555.16666666666663</v>
      </c>
      <c r="E119" s="13">
        <v>684.5</v>
      </c>
      <c r="F119" s="13">
        <v>296.5</v>
      </c>
      <c r="G119" s="13">
        <v>0</v>
      </c>
      <c r="H119" s="5">
        <v>0</v>
      </c>
      <c r="I119" s="5">
        <v>0</v>
      </c>
      <c r="J119" s="5">
        <v>10</v>
      </c>
      <c r="K119" s="5">
        <v>7</v>
      </c>
      <c r="L119" s="5">
        <v>0</v>
      </c>
      <c r="M119" s="5">
        <v>1</v>
      </c>
      <c r="N119" s="13">
        <v>0</v>
      </c>
      <c r="O119" s="5">
        <v>2</v>
      </c>
      <c r="P119" s="5">
        <v>1</v>
      </c>
      <c r="Q119" s="35">
        <f t="shared" si="19"/>
        <v>0.2</v>
      </c>
      <c r="R119" s="35">
        <f t="shared" si="20"/>
        <v>0</v>
      </c>
      <c r="S119" s="35">
        <f t="shared" si="21"/>
        <v>0.14285714285714285</v>
      </c>
      <c r="T119" s="35">
        <f t="shared" si="22"/>
        <v>0</v>
      </c>
      <c r="U119" s="13">
        <v>0</v>
      </c>
      <c r="V119" s="13">
        <v>0</v>
      </c>
      <c r="W119" s="13">
        <f t="shared" si="23"/>
        <v>100</v>
      </c>
      <c r="X119" s="13">
        <f t="shared" si="24"/>
        <v>100</v>
      </c>
    </row>
    <row r="120" spans="2:24">
      <c r="B120" s="21">
        <v>43788</v>
      </c>
      <c r="C120" s="13">
        <v>654.96420000000001</v>
      </c>
      <c r="D120" s="13">
        <v>672.95825000000002</v>
      </c>
      <c r="E120" s="13">
        <v>827.27766666666673</v>
      </c>
      <c r="F120" s="13">
        <v>210</v>
      </c>
      <c r="G120" s="13">
        <v>0</v>
      </c>
      <c r="H120" s="5">
        <v>0</v>
      </c>
      <c r="I120" s="5">
        <v>0</v>
      </c>
      <c r="J120" s="5">
        <v>27</v>
      </c>
      <c r="K120" s="5">
        <v>20</v>
      </c>
      <c r="L120" s="5">
        <v>0</v>
      </c>
      <c r="M120" s="5">
        <v>1</v>
      </c>
      <c r="N120" s="13">
        <v>0</v>
      </c>
      <c r="O120" s="5">
        <v>1</v>
      </c>
      <c r="P120" s="5">
        <v>0</v>
      </c>
      <c r="Q120" s="35">
        <f t="shared" si="19"/>
        <v>3.7037037037037035E-2</v>
      </c>
      <c r="R120" s="35">
        <f t="shared" si="20"/>
        <v>0</v>
      </c>
      <c r="S120" s="35">
        <f t="shared" si="21"/>
        <v>0</v>
      </c>
      <c r="T120" s="35">
        <f t="shared" si="22"/>
        <v>0</v>
      </c>
      <c r="U120" s="13">
        <v>0</v>
      </c>
      <c r="V120" s="13">
        <v>0</v>
      </c>
      <c r="W120" s="13">
        <f t="shared" si="23"/>
        <v>100</v>
      </c>
      <c r="X120" s="13">
        <f t="shared" si="24"/>
        <v>100</v>
      </c>
    </row>
    <row r="121" spans="2:24">
      <c r="B121" s="21">
        <v>43789</v>
      </c>
      <c r="C121" s="13">
        <v>725.7</v>
      </c>
      <c r="D121" s="13">
        <v>776.75</v>
      </c>
      <c r="E121" s="13">
        <v>869.625</v>
      </c>
      <c r="F121" s="13">
        <v>591</v>
      </c>
      <c r="G121" s="13">
        <v>0</v>
      </c>
      <c r="H121" s="5">
        <v>0</v>
      </c>
      <c r="I121" s="5">
        <v>0</v>
      </c>
      <c r="J121" s="5">
        <v>13</v>
      </c>
      <c r="K121" s="5">
        <v>7</v>
      </c>
      <c r="L121" s="5">
        <v>0</v>
      </c>
      <c r="M121" s="5">
        <v>0</v>
      </c>
      <c r="N121" s="13">
        <v>0</v>
      </c>
      <c r="O121" s="5">
        <v>2</v>
      </c>
      <c r="P121" s="5">
        <v>1</v>
      </c>
      <c r="Q121" s="35">
        <f t="shared" si="19"/>
        <v>0.15384615384615385</v>
      </c>
      <c r="R121" s="35">
        <f t="shared" si="20"/>
        <v>0</v>
      </c>
      <c r="S121" s="35">
        <f t="shared" si="21"/>
        <v>0.14285714285714285</v>
      </c>
      <c r="T121" s="35">
        <f t="shared" si="22"/>
        <v>0</v>
      </c>
      <c r="U121" s="13">
        <v>0</v>
      </c>
      <c r="V121" s="13">
        <v>0</v>
      </c>
      <c r="W121" s="13">
        <f t="shared" si="23"/>
        <v>100</v>
      </c>
      <c r="X121" s="13">
        <f t="shared" si="24"/>
        <v>100</v>
      </c>
    </row>
    <row r="122" spans="2:24">
      <c r="B122" s="21">
        <v>43790</v>
      </c>
      <c r="C122" s="13">
        <v>630.7446666666666</v>
      </c>
      <c r="D122" s="13">
        <v>798.58349999999996</v>
      </c>
      <c r="E122" s="13">
        <v>798.58349999999996</v>
      </c>
      <c r="F122" s="13">
        <v>0</v>
      </c>
      <c r="G122" s="13">
        <v>0</v>
      </c>
      <c r="H122" s="5">
        <v>0</v>
      </c>
      <c r="I122" s="5">
        <v>0</v>
      </c>
      <c r="J122" s="5">
        <v>14</v>
      </c>
      <c r="K122" s="5">
        <v>11</v>
      </c>
      <c r="L122" s="5">
        <v>0</v>
      </c>
      <c r="M122" s="5">
        <v>1</v>
      </c>
      <c r="N122" s="13">
        <v>0</v>
      </c>
      <c r="O122" s="5">
        <v>2</v>
      </c>
      <c r="P122" s="5">
        <v>1</v>
      </c>
      <c r="Q122" s="35">
        <f t="shared" si="19"/>
        <v>0.14285714285714285</v>
      </c>
      <c r="R122" s="35">
        <f t="shared" si="20"/>
        <v>0</v>
      </c>
      <c r="S122" s="35">
        <f t="shared" si="21"/>
        <v>9.0909090909090912E-2</v>
      </c>
      <c r="T122" s="35">
        <f t="shared" si="22"/>
        <v>0</v>
      </c>
      <c r="U122" s="13">
        <v>0</v>
      </c>
      <c r="V122" s="13">
        <v>0</v>
      </c>
      <c r="W122" s="13">
        <f t="shared" si="23"/>
        <v>100</v>
      </c>
      <c r="X122" s="13">
        <f t="shared" si="24"/>
        <v>100</v>
      </c>
    </row>
    <row r="123" spans="2:24">
      <c r="B123" s="21">
        <v>43791</v>
      </c>
      <c r="C123" s="13">
        <v>418.19433333333336</v>
      </c>
      <c r="D123" s="13">
        <v>553.5</v>
      </c>
      <c r="E123" s="13">
        <v>553.5</v>
      </c>
      <c r="F123" s="13">
        <v>0</v>
      </c>
      <c r="G123" s="13">
        <v>0</v>
      </c>
      <c r="H123" s="5">
        <v>0</v>
      </c>
      <c r="I123" s="5">
        <v>0</v>
      </c>
      <c r="J123" s="5">
        <v>9</v>
      </c>
      <c r="K123" s="5">
        <v>4</v>
      </c>
      <c r="L123" s="5">
        <v>0</v>
      </c>
      <c r="M123" s="5">
        <v>0</v>
      </c>
      <c r="N123" s="13">
        <v>0</v>
      </c>
      <c r="O123" s="5">
        <v>1</v>
      </c>
      <c r="P123" s="5">
        <v>0</v>
      </c>
      <c r="Q123" s="35">
        <f t="shared" si="19"/>
        <v>0.1111111111111111</v>
      </c>
      <c r="R123" s="35">
        <f t="shared" si="20"/>
        <v>0</v>
      </c>
      <c r="S123" s="35">
        <f t="shared" si="21"/>
        <v>0</v>
      </c>
      <c r="T123" s="35">
        <f t="shared" si="22"/>
        <v>0</v>
      </c>
      <c r="U123" s="13">
        <v>0</v>
      </c>
      <c r="V123" s="13">
        <v>0</v>
      </c>
      <c r="W123" s="13">
        <f t="shared" si="23"/>
        <v>100</v>
      </c>
      <c r="X123" s="13">
        <f t="shared" si="24"/>
        <v>100</v>
      </c>
    </row>
    <row r="124" spans="2:24">
      <c r="B124" s="20">
        <v>43792</v>
      </c>
      <c r="C124" s="13">
        <v>392.22233333333332</v>
      </c>
      <c r="D124" s="13">
        <v>418.58349999999996</v>
      </c>
      <c r="E124" s="13">
        <v>418.58349999999996</v>
      </c>
      <c r="F124" s="13">
        <v>0</v>
      </c>
      <c r="G124" s="13">
        <v>0</v>
      </c>
      <c r="H124" s="5">
        <v>0</v>
      </c>
      <c r="I124" s="5">
        <v>0</v>
      </c>
      <c r="J124" s="5">
        <v>8</v>
      </c>
      <c r="K124" s="5">
        <v>5</v>
      </c>
      <c r="L124" s="5">
        <v>0</v>
      </c>
      <c r="M124" s="5">
        <v>1</v>
      </c>
      <c r="N124" s="13">
        <v>0</v>
      </c>
      <c r="O124" s="5">
        <v>1</v>
      </c>
      <c r="P124" s="5">
        <v>0</v>
      </c>
      <c r="Q124" s="35">
        <f t="shared" si="19"/>
        <v>0.125</v>
      </c>
      <c r="R124" s="35">
        <f t="shared" si="20"/>
        <v>0</v>
      </c>
      <c r="S124" s="35">
        <f t="shared" si="21"/>
        <v>0</v>
      </c>
      <c r="T124" s="35">
        <f t="shared" si="22"/>
        <v>0</v>
      </c>
      <c r="U124" s="13">
        <v>0</v>
      </c>
      <c r="V124" s="13">
        <v>0</v>
      </c>
      <c r="W124" s="13">
        <f t="shared" si="23"/>
        <v>100</v>
      </c>
      <c r="X124" s="13">
        <f t="shared" si="24"/>
        <v>100</v>
      </c>
    </row>
    <row r="125" spans="2:24">
      <c r="B125" s="20">
        <v>43793</v>
      </c>
      <c r="C125" s="13">
        <v>491</v>
      </c>
      <c r="D125" s="13">
        <v>573.75</v>
      </c>
      <c r="E125" s="13">
        <v>573.75</v>
      </c>
      <c r="F125" s="13">
        <v>0</v>
      </c>
      <c r="G125" s="13">
        <v>0</v>
      </c>
      <c r="H125" s="5">
        <v>0</v>
      </c>
      <c r="I125" s="5">
        <v>0</v>
      </c>
      <c r="J125" s="5">
        <v>5</v>
      </c>
      <c r="K125" s="5">
        <v>3</v>
      </c>
      <c r="L125" s="5">
        <v>0</v>
      </c>
      <c r="M125" s="5">
        <v>1</v>
      </c>
      <c r="N125" s="13">
        <v>0</v>
      </c>
      <c r="O125" s="5">
        <v>1</v>
      </c>
      <c r="P125" s="5">
        <v>0</v>
      </c>
      <c r="Q125" s="35">
        <f t="shared" si="19"/>
        <v>0.2</v>
      </c>
      <c r="R125" s="35">
        <f t="shared" si="20"/>
        <v>0</v>
      </c>
      <c r="S125" s="35">
        <f t="shared" si="21"/>
        <v>0</v>
      </c>
      <c r="T125" s="35">
        <f t="shared" si="22"/>
        <v>0</v>
      </c>
      <c r="U125" s="13">
        <v>0</v>
      </c>
      <c r="V125" s="13">
        <v>0</v>
      </c>
      <c r="W125" s="13">
        <f t="shared" si="23"/>
        <v>100</v>
      </c>
      <c r="X125" s="13">
        <f t="shared" si="24"/>
        <v>100</v>
      </c>
    </row>
    <row r="126" spans="2:24">
      <c r="B126" s="21">
        <v>43794</v>
      </c>
      <c r="C126" s="13">
        <v>458.66666666666669</v>
      </c>
      <c r="D126" s="13">
        <v>680</v>
      </c>
      <c r="E126" s="13">
        <v>680</v>
      </c>
      <c r="F126" s="13">
        <v>0</v>
      </c>
      <c r="G126" s="13">
        <v>0</v>
      </c>
      <c r="H126" s="5">
        <v>0</v>
      </c>
      <c r="I126" s="5">
        <v>0</v>
      </c>
      <c r="J126" s="5">
        <v>5</v>
      </c>
      <c r="K126" s="5">
        <v>2</v>
      </c>
      <c r="L126" s="5">
        <v>0</v>
      </c>
      <c r="M126" s="5">
        <v>0</v>
      </c>
      <c r="N126" s="13">
        <v>0</v>
      </c>
      <c r="O126" s="5">
        <v>1</v>
      </c>
      <c r="P126" s="5">
        <v>0</v>
      </c>
      <c r="Q126" s="35">
        <f t="shared" si="19"/>
        <v>0.2</v>
      </c>
      <c r="R126" s="35">
        <f t="shared" si="20"/>
        <v>0</v>
      </c>
      <c r="S126" s="35">
        <f t="shared" si="21"/>
        <v>0</v>
      </c>
      <c r="T126" s="35">
        <f t="shared" si="22"/>
        <v>0</v>
      </c>
      <c r="U126" s="13">
        <v>0</v>
      </c>
      <c r="V126" s="13">
        <v>0</v>
      </c>
      <c r="W126" s="13">
        <f t="shared" si="23"/>
        <v>100</v>
      </c>
      <c r="X126" s="13">
        <f t="shared" si="24"/>
        <v>100</v>
      </c>
    </row>
    <row r="127" spans="2:24">
      <c r="B127" s="21">
        <v>43795</v>
      </c>
      <c r="C127" s="13">
        <v>509.33333333333331</v>
      </c>
      <c r="D127" s="13">
        <v>598.25</v>
      </c>
      <c r="E127" s="13">
        <v>598.25</v>
      </c>
      <c r="F127" s="13">
        <v>0</v>
      </c>
      <c r="G127" s="13">
        <v>0</v>
      </c>
      <c r="H127" s="5">
        <v>0</v>
      </c>
      <c r="I127" s="5">
        <v>0</v>
      </c>
      <c r="J127" s="5">
        <v>5</v>
      </c>
      <c r="K127" s="5">
        <v>3</v>
      </c>
      <c r="L127" s="5">
        <v>0</v>
      </c>
      <c r="M127" s="5">
        <v>1</v>
      </c>
      <c r="N127" s="13">
        <v>0</v>
      </c>
      <c r="O127" s="5">
        <v>1</v>
      </c>
      <c r="P127" s="5">
        <v>0</v>
      </c>
      <c r="Q127" s="35">
        <f t="shared" si="19"/>
        <v>0.2</v>
      </c>
      <c r="R127" s="35">
        <f t="shared" si="20"/>
        <v>0</v>
      </c>
      <c r="S127" s="35">
        <f t="shared" si="21"/>
        <v>0</v>
      </c>
      <c r="T127" s="35">
        <f t="shared" si="22"/>
        <v>0</v>
      </c>
      <c r="U127" s="13">
        <v>0</v>
      </c>
      <c r="V127" s="13">
        <v>0</v>
      </c>
      <c r="W127" s="13">
        <f t="shared" si="23"/>
        <v>100</v>
      </c>
      <c r="X127" s="13">
        <f t="shared" si="24"/>
        <v>100</v>
      </c>
    </row>
    <row r="128" spans="2:24">
      <c r="B128" s="21">
        <v>43796</v>
      </c>
      <c r="C128" s="13">
        <v>429.05566666666664</v>
      </c>
      <c r="D128" s="13">
        <v>585.75</v>
      </c>
      <c r="E128" s="13">
        <v>585.75</v>
      </c>
      <c r="F128" s="13">
        <v>0</v>
      </c>
      <c r="G128" s="13">
        <v>0</v>
      </c>
      <c r="H128" s="5">
        <v>0</v>
      </c>
      <c r="I128" s="5">
        <v>0</v>
      </c>
      <c r="J128" s="5">
        <v>8</v>
      </c>
      <c r="K128" s="5">
        <v>4</v>
      </c>
      <c r="L128" s="5">
        <v>0</v>
      </c>
      <c r="M128" s="5">
        <v>0</v>
      </c>
      <c r="N128" s="13">
        <v>0</v>
      </c>
      <c r="O128" s="5">
        <v>1</v>
      </c>
      <c r="P128" s="5">
        <v>0</v>
      </c>
      <c r="Q128" s="35">
        <f t="shared" si="19"/>
        <v>0.125</v>
      </c>
      <c r="R128" s="35">
        <f t="shared" si="20"/>
        <v>0</v>
      </c>
      <c r="S128" s="35">
        <f t="shared" si="21"/>
        <v>0</v>
      </c>
      <c r="T128" s="35">
        <f t="shared" si="22"/>
        <v>0</v>
      </c>
      <c r="U128" s="13">
        <v>0</v>
      </c>
      <c r="V128" s="13">
        <v>0</v>
      </c>
      <c r="W128" s="13">
        <f t="shared" si="23"/>
        <v>100</v>
      </c>
      <c r="X128" s="13">
        <f t="shared" si="24"/>
        <v>100</v>
      </c>
    </row>
    <row r="129" spans="2:24">
      <c r="B129" s="21">
        <v>43797</v>
      </c>
      <c r="C129" s="13">
        <v>343.46660000000003</v>
      </c>
      <c r="D129" s="13">
        <v>406</v>
      </c>
      <c r="E129" s="13">
        <v>516</v>
      </c>
      <c r="F129" s="13">
        <v>186</v>
      </c>
      <c r="G129" s="13">
        <v>0</v>
      </c>
      <c r="H129" s="5">
        <v>0</v>
      </c>
      <c r="I129" s="5">
        <v>0</v>
      </c>
      <c r="J129" s="5">
        <v>11</v>
      </c>
      <c r="K129" s="5">
        <v>6</v>
      </c>
      <c r="L129" s="5">
        <v>0</v>
      </c>
      <c r="M129" s="5">
        <v>1</v>
      </c>
      <c r="N129" s="13">
        <v>0</v>
      </c>
      <c r="O129" s="5">
        <v>1</v>
      </c>
      <c r="P129" s="5">
        <v>0</v>
      </c>
      <c r="Q129" s="35">
        <f t="shared" si="19"/>
        <v>9.0909090909090912E-2</v>
      </c>
      <c r="R129" s="35">
        <f t="shared" si="20"/>
        <v>0</v>
      </c>
      <c r="S129" s="35">
        <f t="shared" si="21"/>
        <v>0</v>
      </c>
      <c r="T129" s="35">
        <f t="shared" si="22"/>
        <v>0</v>
      </c>
      <c r="U129" s="13">
        <v>0</v>
      </c>
      <c r="V129" s="13">
        <v>0</v>
      </c>
      <c r="W129" s="13">
        <f t="shared" si="23"/>
        <v>100</v>
      </c>
      <c r="X129" s="13">
        <f t="shared" si="24"/>
        <v>100</v>
      </c>
    </row>
    <row r="130" spans="2:24">
      <c r="B130" s="21">
        <v>43798</v>
      </c>
      <c r="C130" s="13">
        <v>621</v>
      </c>
      <c r="D130" s="13">
        <v>793</v>
      </c>
      <c r="E130" s="13">
        <v>793</v>
      </c>
      <c r="F130" s="13">
        <v>0</v>
      </c>
      <c r="G130" s="13">
        <v>0</v>
      </c>
      <c r="H130" s="5">
        <v>0</v>
      </c>
      <c r="I130" s="5">
        <v>0</v>
      </c>
      <c r="J130" s="5">
        <v>5</v>
      </c>
      <c r="K130" s="5">
        <v>2</v>
      </c>
      <c r="L130" s="5">
        <v>0</v>
      </c>
      <c r="M130" s="5">
        <v>0</v>
      </c>
      <c r="N130" s="13">
        <v>0</v>
      </c>
      <c r="O130" s="5">
        <v>1</v>
      </c>
      <c r="P130" s="5">
        <v>0</v>
      </c>
      <c r="Q130" s="35">
        <f t="shared" si="19"/>
        <v>0.2</v>
      </c>
      <c r="R130" s="35">
        <f t="shared" si="20"/>
        <v>0</v>
      </c>
      <c r="S130" s="35">
        <f t="shared" si="21"/>
        <v>0</v>
      </c>
      <c r="T130" s="35">
        <f t="shared" si="22"/>
        <v>0</v>
      </c>
      <c r="U130" s="13">
        <v>0</v>
      </c>
      <c r="V130" s="13">
        <v>0</v>
      </c>
      <c r="W130" s="13">
        <f t="shared" si="23"/>
        <v>100</v>
      </c>
      <c r="X130" s="13">
        <f t="shared" si="24"/>
        <v>100</v>
      </c>
    </row>
    <row r="131" spans="2:24">
      <c r="B131" s="20">
        <v>43799</v>
      </c>
      <c r="C131" s="13">
        <v>607.5</v>
      </c>
      <c r="D131" s="13">
        <v>1186.5</v>
      </c>
      <c r="E131" s="13">
        <v>1186.5</v>
      </c>
      <c r="F131" s="13">
        <v>0</v>
      </c>
      <c r="G131" s="13">
        <v>0</v>
      </c>
      <c r="H131" s="5">
        <v>0</v>
      </c>
      <c r="I131" s="5">
        <v>0</v>
      </c>
      <c r="J131" s="5">
        <v>5</v>
      </c>
      <c r="K131" s="5">
        <v>2</v>
      </c>
      <c r="L131" s="5">
        <v>0</v>
      </c>
      <c r="M131" s="5">
        <v>0</v>
      </c>
      <c r="N131" s="13">
        <v>0</v>
      </c>
      <c r="O131" s="5">
        <v>1</v>
      </c>
      <c r="P131" s="5">
        <v>0</v>
      </c>
      <c r="Q131" s="35">
        <f t="shared" si="19"/>
        <v>0.2</v>
      </c>
      <c r="R131" s="35">
        <f t="shared" si="20"/>
        <v>0</v>
      </c>
      <c r="S131" s="35">
        <f t="shared" si="21"/>
        <v>0</v>
      </c>
      <c r="T131" s="35">
        <f t="shared" si="22"/>
        <v>0</v>
      </c>
      <c r="U131" s="13">
        <v>0</v>
      </c>
      <c r="V131" s="13">
        <v>0</v>
      </c>
      <c r="W131" s="13">
        <f t="shared" si="23"/>
        <v>100</v>
      </c>
      <c r="X131" s="13">
        <f t="shared" si="24"/>
        <v>100</v>
      </c>
    </row>
    <row r="132" spans="2:24">
      <c r="B132" s="21"/>
      <c r="C132" s="13"/>
      <c r="D132" s="13"/>
      <c r="E132" s="13"/>
      <c r="F132" s="13"/>
      <c r="G132" s="13"/>
      <c r="H132" s="5"/>
      <c r="I132" s="5"/>
      <c r="J132" s="5"/>
      <c r="K132" s="5"/>
      <c r="L132" s="5"/>
      <c r="M132" s="5"/>
      <c r="N132" s="13"/>
      <c r="O132" s="5"/>
      <c r="P132" s="5"/>
      <c r="Q132" s="13"/>
      <c r="R132" s="13"/>
      <c r="S132" s="13"/>
      <c r="T132" s="13"/>
      <c r="U132" s="13"/>
      <c r="V132" s="13"/>
      <c r="W132" s="13"/>
      <c r="X132" s="13"/>
    </row>
    <row r="133" spans="2:24">
      <c r="B133" s="15" t="s">
        <v>2</v>
      </c>
      <c r="C133" s="16">
        <v>45605.206999999995</v>
      </c>
      <c r="D133" s="16">
        <v>35907.758000000002</v>
      </c>
      <c r="E133" s="16">
        <v>30905.25</v>
      </c>
      <c r="F133" s="16">
        <v>5002.5079999999998</v>
      </c>
      <c r="G133" s="16">
        <v>0</v>
      </c>
      <c r="H133" s="16">
        <v>0</v>
      </c>
      <c r="I133" s="16">
        <v>0</v>
      </c>
      <c r="J133" s="16">
        <v>572</v>
      </c>
      <c r="K133" s="16">
        <v>178</v>
      </c>
      <c r="L133" s="16">
        <v>0</v>
      </c>
      <c r="M133" s="16">
        <v>18</v>
      </c>
      <c r="N133" s="16">
        <v>0</v>
      </c>
      <c r="O133" s="16">
        <v>40</v>
      </c>
      <c r="P133" s="16">
        <v>13</v>
      </c>
      <c r="Q133" s="17" t="s">
        <v>34</v>
      </c>
      <c r="R133" s="17" t="s">
        <v>34</v>
      </c>
      <c r="S133" s="17" t="s">
        <v>34</v>
      </c>
      <c r="T133" s="17" t="s">
        <v>34</v>
      </c>
      <c r="U133" s="17" t="s">
        <v>34</v>
      </c>
      <c r="V133" s="17" t="s">
        <v>34</v>
      </c>
      <c r="W133" s="17" t="s">
        <v>34</v>
      </c>
      <c r="X133" s="17" t="s">
        <v>34</v>
      </c>
    </row>
    <row r="134" spans="2:24" ht="25.5">
      <c r="B134" s="19" t="s">
        <v>3</v>
      </c>
      <c r="C134" s="18">
        <v>431.8747074712644</v>
      </c>
      <c r="D134" s="18">
        <v>522.57727586206897</v>
      </c>
      <c r="E134" s="18">
        <v>544.84435057471262</v>
      </c>
      <c r="F134" s="18">
        <v>500.25079999999997</v>
      </c>
      <c r="G134" s="18">
        <v>0</v>
      </c>
      <c r="H134" s="17">
        <v>0</v>
      </c>
      <c r="I134" s="17">
        <v>0</v>
      </c>
      <c r="J134" s="18">
        <v>19.066666666666666</v>
      </c>
      <c r="K134" s="18">
        <v>5.9333333333333336</v>
      </c>
      <c r="L134" s="18">
        <v>0</v>
      </c>
      <c r="M134" s="18">
        <v>0.6</v>
      </c>
      <c r="N134" s="18">
        <v>0</v>
      </c>
      <c r="O134" s="18">
        <v>1.3333333333333333</v>
      </c>
      <c r="P134" s="18">
        <v>0.43333333333333335</v>
      </c>
      <c r="Q134" s="36">
        <f>AVERAGE(Q102:Q132)</f>
        <v>0.2256976449376015</v>
      </c>
      <c r="R134" s="36">
        <f>AVERAGE(R102:R132)</f>
        <v>0</v>
      </c>
      <c r="S134" s="36">
        <f>AVERAGE(S102:S132)</f>
        <v>4.1044141044141037E-2</v>
      </c>
      <c r="T134" s="36">
        <f t="shared" ref="T134:X134" si="25">AVERAGE(T102:T132)</f>
        <v>0</v>
      </c>
      <c r="U134" s="18">
        <f t="shared" si="25"/>
        <v>0</v>
      </c>
      <c r="V134" s="18">
        <f t="shared" si="25"/>
        <v>0</v>
      </c>
      <c r="W134" s="18">
        <f t="shared" si="25"/>
        <v>100</v>
      </c>
      <c r="X134" s="18">
        <f t="shared" si="25"/>
        <v>100</v>
      </c>
    </row>
    <row r="137" spans="2:24" ht="25.5" customHeight="1">
      <c r="B137" s="29">
        <v>43770</v>
      </c>
      <c r="C137" s="37" t="s">
        <v>41</v>
      </c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9"/>
    </row>
    <row r="138" spans="2:24" ht="156">
      <c r="B138" s="19"/>
      <c r="C138" s="12"/>
      <c r="D138" s="10" t="s">
        <v>38</v>
      </c>
      <c r="E138" s="10" t="s">
        <v>39</v>
      </c>
      <c r="F138" s="10" t="s">
        <v>40</v>
      </c>
      <c r="G138" s="10" t="s">
        <v>14</v>
      </c>
      <c r="H138" s="10" t="s">
        <v>15</v>
      </c>
      <c r="I138" s="10" t="s">
        <v>16</v>
      </c>
      <c r="J138" s="10" t="s">
        <v>19</v>
      </c>
      <c r="K138" s="10" t="s">
        <v>20</v>
      </c>
      <c r="L138" s="10" t="s">
        <v>21</v>
      </c>
      <c r="M138" s="23" t="s">
        <v>23</v>
      </c>
      <c r="N138" s="10" t="s">
        <v>24</v>
      </c>
    </row>
    <row r="139" spans="2:24">
      <c r="B139" s="19"/>
      <c r="C139" s="12" t="s">
        <v>25</v>
      </c>
      <c r="D139" s="12" t="s">
        <v>25</v>
      </c>
      <c r="E139" s="12" t="s">
        <v>25</v>
      </c>
      <c r="F139" s="12" t="s">
        <v>25</v>
      </c>
      <c r="G139" s="12" t="s">
        <v>26</v>
      </c>
      <c r="H139" s="12" t="s">
        <v>27</v>
      </c>
      <c r="I139" s="12" t="s">
        <v>28</v>
      </c>
      <c r="J139" s="12" t="s">
        <v>28</v>
      </c>
      <c r="K139" s="12" t="s">
        <v>30</v>
      </c>
      <c r="L139" s="12" t="s">
        <v>31</v>
      </c>
      <c r="M139" s="24" t="s">
        <v>32</v>
      </c>
      <c r="N139" s="12" t="s">
        <v>33</v>
      </c>
    </row>
    <row r="140" spans="2:24">
      <c r="B140" s="19" t="s">
        <v>2</v>
      </c>
      <c r="C140" s="16">
        <f>SUM(C133:D133)</f>
        <v>81512.964999999997</v>
      </c>
      <c r="D140" s="16">
        <f>D133</f>
        <v>35907.758000000002</v>
      </c>
      <c r="E140" s="16">
        <f t="shared" ref="E140:F140" si="26">E133</f>
        <v>30905.25</v>
      </c>
      <c r="F140" s="16">
        <f t="shared" si="26"/>
        <v>5002.5079999999998</v>
      </c>
      <c r="G140" s="16">
        <f>SUM(H133:I133)</f>
        <v>0</v>
      </c>
      <c r="H140" s="16">
        <f>SUM(J133:K133)</f>
        <v>750</v>
      </c>
      <c r="I140" s="16">
        <f>SUM(L133:M133)</f>
        <v>18</v>
      </c>
      <c r="J140" s="16">
        <f>SUM(O133:P133)</f>
        <v>53</v>
      </c>
      <c r="K140" s="17" t="s">
        <v>34</v>
      </c>
      <c r="L140" s="17" t="s">
        <v>34</v>
      </c>
      <c r="M140" s="25" t="s">
        <v>34</v>
      </c>
      <c r="N140" s="17" t="s">
        <v>34</v>
      </c>
    </row>
    <row r="141" spans="2:24" ht="25.5">
      <c r="B141" s="19" t="s">
        <v>3</v>
      </c>
      <c r="C141" s="22">
        <f>AVERAGE(C134:D134)</f>
        <v>477.22599166666669</v>
      </c>
      <c r="D141" s="22">
        <f>D134</f>
        <v>522.57727586206897</v>
      </c>
      <c r="E141" s="22">
        <f t="shared" ref="E141:F141" si="27">E134</f>
        <v>544.84435057471262</v>
      </c>
      <c r="F141" s="22">
        <f t="shared" si="27"/>
        <v>500.25079999999997</v>
      </c>
      <c r="G141" s="22">
        <f>AVERAGE(H134:I134)</f>
        <v>0</v>
      </c>
      <c r="H141" s="22">
        <f>AVERAGE(J134:K134)</f>
        <v>12.5</v>
      </c>
      <c r="I141" s="22">
        <f>AVERAGE(L134:M134)</f>
        <v>0.3</v>
      </c>
      <c r="J141" s="22">
        <f>AVERAGE(O134:P134)</f>
        <v>0.8833333333333333</v>
      </c>
      <c r="K141" s="36">
        <f>AVERAGE(Q134,S134)</f>
        <v>0.13337089299087126</v>
      </c>
      <c r="L141" s="36">
        <f>AVERAGE(R134,T134)</f>
        <v>0</v>
      </c>
      <c r="M141" s="26">
        <f>AVERAGE(U134:V134)</f>
        <v>0</v>
      </c>
      <c r="N141" s="22">
        <f>AVERAGE(W134:X134)</f>
        <v>100</v>
      </c>
    </row>
    <row r="144" spans="2:24" ht="63.75">
      <c r="B144" s="6" t="s">
        <v>7</v>
      </c>
      <c r="C144" s="2" t="s">
        <v>0</v>
      </c>
      <c r="D144" s="2" t="s">
        <v>8</v>
      </c>
      <c r="E144" s="2" t="s">
        <v>8</v>
      </c>
      <c r="F144" s="2" t="s">
        <v>8</v>
      </c>
      <c r="G144" s="2" t="s">
        <v>8</v>
      </c>
      <c r="H144" s="2" t="s">
        <v>9</v>
      </c>
      <c r="I144" s="2" t="s">
        <v>10</v>
      </c>
      <c r="J144" s="2" t="s">
        <v>11</v>
      </c>
      <c r="K144" s="2" t="s">
        <v>12</v>
      </c>
      <c r="L144" s="2" t="s">
        <v>11</v>
      </c>
      <c r="M144" s="2" t="s">
        <v>12</v>
      </c>
      <c r="N144" s="2" t="s">
        <v>12</v>
      </c>
      <c r="O144" s="2" t="s">
        <v>11</v>
      </c>
      <c r="P144" s="2" t="s">
        <v>12</v>
      </c>
      <c r="Q144" s="2" t="s">
        <v>11</v>
      </c>
      <c r="R144" s="2" t="s">
        <v>11</v>
      </c>
      <c r="S144" s="2" t="s">
        <v>12</v>
      </c>
      <c r="T144" s="2" t="s">
        <v>12</v>
      </c>
      <c r="U144" s="2" t="s">
        <v>11</v>
      </c>
      <c r="V144" s="2" t="s">
        <v>12</v>
      </c>
      <c r="W144" s="2" t="s">
        <v>11</v>
      </c>
      <c r="X144" s="2" t="s">
        <v>12</v>
      </c>
    </row>
    <row r="145" spans="2:24" ht="144">
      <c r="B145" s="7" t="s">
        <v>13</v>
      </c>
      <c r="C145" s="9"/>
      <c r="D145" s="10"/>
      <c r="E145" s="10" t="s">
        <v>38</v>
      </c>
      <c r="F145" s="10" t="s">
        <v>39</v>
      </c>
      <c r="G145" s="10" t="s">
        <v>40</v>
      </c>
      <c r="H145" s="10" t="s">
        <v>14</v>
      </c>
      <c r="I145" s="10" t="s">
        <v>14</v>
      </c>
      <c r="J145" s="10" t="s">
        <v>15</v>
      </c>
      <c r="K145" s="10" t="s">
        <v>15</v>
      </c>
      <c r="L145" s="10" t="s">
        <v>16</v>
      </c>
      <c r="M145" s="10" t="s">
        <v>17</v>
      </c>
      <c r="N145" s="10" t="s">
        <v>18</v>
      </c>
      <c r="O145" s="10" t="s">
        <v>19</v>
      </c>
      <c r="P145" s="10" t="s">
        <v>19</v>
      </c>
      <c r="Q145" s="10" t="s">
        <v>20</v>
      </c>
      <c r="R145" s="10" t="s">
        <v>21</v>
      </c>
      <c r="S145" s="10" t="s">
        <v>22</v>
      </c>
      <c r="T145" s="10" t="s">
        <v>21</v>
      </c>
      <c r="U145" s="10" t="s">
        <v>23</v>
      </c>
      <c r="V145" s="10" t="s">
        <v>23</v>
      </c>
      <c r="W145" s="10" t="s">
        <v>24</v>
      </c>
      <c r="X145" s="10" t="s">
        <v>24</v>
      </c>
    </row>
    <row r="146" spans="2:24">
      <c r="B146" s="3" t="s">
        <v>1</v>
      </c>
      <c r="C146" s="12" t="s">
        <v>25</v>
      </c>
      <c r="D146" s="12" t="s">
        <v>25</v>
      </c>
      <c r="E146" s="12" t="s">
        <v>25</v>
      </c>
      <c r="F146" s="12" t="s">
        <v>25</v>
      </c>
      <c r="G146" s="12" t="s">
        <v>25</v>
      </c>
      <c r="H146" s="12" t="s">
        <v>26</v>
      </c>
      <c r="I146" s="12" t="s">
        <v>26</v>
      </c>
      <c r="J146" s="12" t="s">
        <v>27</v>
      </c>
      <c r="K146" s="12" t="s">
        <v>27</v>
      </c>
      <c r="L146" s="12" t="s">
        <v>28</v>
      </c>
      <c r="M146" s="12" t="s">
        <v>28</v>
      </c>
      <c r="N146" s="12" t="s">
        <v>29</v>
      </c>
      <c r="O146" s="12" t="s">
        <v>28</v>
      </c>
      <c r="P146" s="12" t="s">
        <v>28</v>
      </c>
      <c r="Q146" s="12" t="s">
        <v>30</v>
      </c>
      <c r="R146" s="12" t="s">
        <v>31</v>
      </c>
      <c r="S146" s="12" t="s">
        <v>30</v>
      </c>
      <c r="T146" s="12" t="s">
        <v>31</v>
      </c>
      <c r="U146" s="12" t="s">
        <v>32</v>
      </c>
      <c r="V146" s="12" t="s">
        <v>32</v>
      </c>
      <c r="W146" s="12" t="s">
        <v>33</v>
      </c>
      <c r="X146" s="12" t="s">
        <v>33</v>
      </c>
    </row>
    <row r="147" spans="2:24">
      <c r="B147" s="20">
        <v>43800</v>
      </c>
      <c r="C147" s="13">
        <v>1042</v>
      </c>
      <c r="D147" s="13">
        <v>1405.75</v>
      </c>
      <c r="E147" s="13">
        <v>1405.75</v>
      </c>
      <c r="F147" s="13">
        <v>0</v>
      </c>
      <c r="G147" s="13">
        <v>0</v>
      </c>
      <c r="H147" s="5">
        <v>0</v>
      </c>
      <c r="I147" s="5">
        <v>0</v>
      </c>
      <c r="J147" s="5">
        <v>6</v>
      </c>
      <c r="K147" s="5">
        <v>4</v>
      </c>
      <c r="L147" s="5">
        <v>0</v>
      </c>
      <c r="M147" s="5">
        <v>0</v>
      </c>
      <c r="N147" s="13">
        <v>0</v>
      </c>
      <c r="O147" s="5">
        <v>0</v>
      </c>
      <c r="P147" s="5">
        <v>0</v>
      </c>
      <c r="Q147" s="35">
        <f>IF(O147=0,0,O147/J147)</f>
        <v>0</v>
      </c>
      <c r="R147" s="35">
        <f>IF(L147=0,0,L147/J147)</f>
        <v>0</v>
      </c>
      <c r="S147" s="35">
        <f>IF(P147=0,0,P147/K147)</f>
        <v>0</v>
      </c>
      <c r="T147" s="35">
        <f>IF(N147=0,0,N147/K147)</f>
        <v>0</v>
      </c>
      <c r="U147" s="13">
        <v>0</v>
      </c>
      <c r="V147" s="13">
        <v>0</v>
      </c>
      <c r="W147" s="13">
        <f>100-U147</f>
        <v>100</v>
      </c>
      <c r="X147" s="13">
        <f>100-V147</f>
        <v>100</v>
      </c>
    </row>
    <row r="148" spans="2:24">
      <c r="B148" s="21">
        <v>43801</v>
      </c>
      <c r="C148" s="13">
        <v>956.96699999999998</v>
      </c>
      <c r="D148" s="13">
        <v>1097.3333333333333</v>
      </c>
      <c r="E148" s="13">
        <v>789</v>
      </c>
      <c r="F148" s="13">
        <v>1714</v>
      </c>
      <c r="G148" s="13">
        <v>0</v>
      </c>
      <c r="H148" s="5">
        <v>0</v>
      </c>
      <c r="I148" s="5">
        <v>0</v>
      </c>
      <c r="J148" s="5">
        <v>42</v>
      </c>
      <c r="K148" s="5">
        <v>4</v>
      </c>
      <c r="L148" s="5">
        <v>0</v>
      </c>
      <c r="M148" s="5">
        <v>0</v>
      </c>
      <c r="N148" s="13">
        <v>0</v>
      </c>
      <c r="O148" s="5">
        <v>1</v>
      </c>
      <c r="P148" s="5">
        <v>1</v>
      </c>
      <c r="Q148" s="35">
        <f t="shared" ref="Q148:Q177" si="28">IF(O148=0,0,O148/J148)</f>
        <v>2.3809523809523808E-2</v>
      </c>
      <c r="R148" s="35">
        <f t="shared" ref="R148:R177" si="29">IF(L148=0,0,L148/J148)</f>
        <v>0</v>
      </c>
      <c r="S148" s="35">
        <f t="shared" ref="S148:S177" si="30">IF(P148=0,0,P148/K148)</f>
        <v>0.25</v>
      </c>
      <c r="T148" s="35">
        <f t="shared" ref="T148:T177" si="31">IF(N148=0,0,N148/K148)</f>
        <v>0</v>
      </c>
      <c r="U148" s="13">
        <v>0</v>
      </c>
      <c r="V148" s="13">
        <v>0</v>
      </c>
      <c r="W148" s="13">
        <f t="shared" ref="W148:W176" si="32">100-U148</f>
        <v>100</v>
      </c>
      <c r="X148" s="13">
        <f t="shared" ref="X148:X176" si="33">100-V148</f>
        <v>100</v>
      </c>
    </row>
    <row r="149" spans="2:24">
      <c r="B149" s="21">
        <v>43802</v>
      </c>
      <c r="C149" s="13">
        <v>1499.125</v>
      </c>
      <c r="D149" s="13">
        <v>2364.6666666666665</v>
      </c>
      <c r="E149" s="13">
        <v>2624.5</v>
      </c>
      <c r="F149" s="13">
        <v>1845</v>
      </c>
      <c r="G149" s="13">
        <v>0</v>
      </c>
      <c r="H149" s="5">
        <v>0</v>
      </c>
      <c r="I149" s="5">
        <v>0</v>
      </c>
      <c r="J149" s="5">
        <v>6</v>
      </c>
      <c r="K149" s="5">
        <v>3</v>
      </c>
      <c r="L149" s="5">
        <v>0</v>
      </c>
      <c r="M149" s="5">
        <v>0</v>
      </c>
      <c r="N149" s="13">
        <v>0</v>
      </c>
      <c r="O149" s="5">
        <v>1</v>
      </c>
      <c r="P149" s="5">
        <v>0</v>
      </c>
      <c r="Q149" s="35">
        <f t="shared" si="28"/>
        <v>0.16666666666666666</v>
      </c>
      <c r="R149" s="35">
        <f t="shared" si="29"/>
        <v>0</v>
      </c>
      <c r="S149" s="35">
        <f t="shared" si="30"/>
        <v>0</v>
      </c>
      <c r="T149" s="35">
        <f t="shared" si="31"/>
        <v>0</v>
      </c>
      <c r="U149" s="13">
        <v>0</v>
      </c>
      <c r="V149" s="13">
        <v>0</v>
      </c>
      <c r="W149" s="13">
        <f t="shared" si="32"/>
        <v>100</v>
      </c>
      <c r="X149" s="13">
        <f t="shared" si="33"/>
        <v>100</v>
      </c>
    </row>
    <row r="150" spans="2:24">
      <c r="B150" s="21">
        <v>43803</v>
      </c>
      <c r="C150" s="13">
        <v>1218.6666666666667</v>
      </c>
      <c r="D150" s="13">
        <v>2295</v>
      </c>
      <c r="E150" s="13">
        <v>2295</v>
      </c>
      <c r="F150" s="13">
        <v>0</v>
      </c>
      <c r="G150" s="13">
        <v>0</v>
      </c>
      <c r="H150" s="5">
        <v>0</v>
      </c>
      <c r="I150" s="5">
        <v>0</v>
      </c>
      <c r="J150" s="5">
        <v>5</v>
      </c>
      <c r="K150" s="5">
        <v>2</v>
      </c>
      <c r="L150" s="5">
        <v>0</v>
      </c>
      <c r="M150" s="5">
        <v>0</v>
      </c>
      <c r="N150" s="13">
        <v>0</v>
      </c>
      <c r="O150" s="5">
        <v>1</v>
      </c>
      <c r="P150" s="5">
        <v>0</v>
      </c>
      <c r="Q150" s="35">
        <f t="shared" si="28"/>
        <v>0.2</v>
      </c>
      <c r="R150" s="35">
        <f t="shared" si="29"/>
        <v>0</v>
      </c>
      <c r="S150" s="35">
        <f t="shared" si="30"/>
        <v>0</v>
      </c>
      <c r="T150" s="35">
        <f t="shared" si="31"/>
        <v>0</v>
      </c>
      <c r="U150" s="13">
        <v>0</v>
      </c>
      <c r="V150" s="13">
        <v>0</v>
      </c>
      <c r="W150" s="13">
        <f t="shared" si="32"/>
        <v>100</v>
      </c>
      <c r="X150" s="13">
        <f t="shared" si="33"/>
        <v>100</v>
      </c>
    </row>
    <row r="151" spans="2:24">
      <c r="B151" s="21">
        <v>43804</v>
      </c>
      <c r="C151" s="13">
        <v>1138.1666666666667</v>
      </c>
      <c r="D151" s="13">
        <v>2214</v>
      </c>
      <c r="E151" s="13">
        <v>2214</v>
      </c>
      <c r="F151" s="13">
        <v>0</v>
      </c>
      <c r="G151" s="13">
        <v>0</v>
      </c>
      <c r="H151" s="5">
        <v>0</v>
      </c>
      <c r="I151" s="5">
        <v>0</v>
      </c>
      <c r="J151" s="5">
        <v>5</v>
      </c>
      <c r="K151" s="5">
        <v>2</v>
      </c>
      <c r="L151" s="5">
        <v>0</v>
      </c>
      <c r="M151" s="5">
        <v>0</v>
      </c>
      <c r="N151" s="13">
        <v>0</v>
      </c>
      <c r="O151" s="5">
        <v>1</v>
      </c>
      <c r="P151" s="5">
        <v>0</v>
      </c>
      <c r="Q151" s="35">
        <f t="shared" si="28"/>
        <v>0.2</v>
      </c>
      <c r="R151" s="35">
        <f t="shared" si="29"/>
        <v>0</v>
      </c>
      <c r="S151" s="35">
        <f t="shared" si="30"/>
        <v>0</v>
      </c>
      <c r="T151" s="35">
        <f t="shared" si="31"/>
        <v>0</v>
      </c>
      <c r="U151" s="13">
        <v>0</v>
      </c>
      <c r="V151" s="13">
        <v>0</v>
      </c>
      <c r="W151" s="13">
        <f t="shared" si="32"/>
        <v>100</v>
      </c>
      <c r="X151" s="13">
        <f t="shared" si="33"/>
        <v>100</v>
      </c>
    </row>
    <row r="152" spans="2:24">
      <c r="B152" s="21">
        <v>43805</v>
      </c>
      <c r="C152" s="13">
        <v>431.33333333333331</v>
      </c>
      <c r="D152" s="13">
        <v>639</v>
      </c>
      <c r="E152" s="13">
        <v>639</v>
      </c>
      <c r="F152" s="13">
        <v>0</v>
      </c>
      <c r="G152" s="13">
        <v>0</v>
      </c>
      <c r="H152" s="5">
        <v>0</v>
      </c>
      <c r="I152" s="5">
        <v>0</v>
      </c>
      <c r="J152" s="5">
        <v>5</v>
      </c>
      <c r="K152" s="5">
        <v>2</v>
      </c>
      <c r="L152" s="5">
        <v>0</v>
      </c>
      <c r="M152" s="5">
        <v>0</v>
      </c>
      <c r="N152" s="13">
        <v>0</v>
      </c>
      <c r="O152" s="5">
        <v>1</v>
      </c>
      <c r="P152" s="5">
        <v>0</v>
      </c>
      <c r="Q152" s="35">
        <f t="shared" si="28"/>
        <v>0.2</v>
      </c>
      <c r="R152" s="35">
        <f t="shared" si="29"/>
        <v>0</v>
      </c>
      <c r="S152" s="35">
        <f t="shared" si="30"/>
        <v>0</v>
      </c>
      <c r="T152" s="35">
        <f t="shared" si="31"/>
        <v>0</v>
      </c>
      <c r="U152" s="13">
        <v>0</v>
      </c>
      <c r="V152" s="13">
        <v>0</v>
      </c>
      <c r="W152" s="13">
        <f t="shared" si="32"/>
        <v>100</v>
      </c>
      <c r="X152" s="13">
        <f t="shared" si="33"/>
        <v>100</v>
      </c>
    </row>
    <row r="153" spans="2:24">
      <c r="B153" s="20">
        <v>43806</v>
      </c>
      <c r="C153" s="13">
        <v>522.44433333333336</v>
      </c>
      <c r="D153" s="13">
        <v>619.08349999999996</v>
      </c>
      <c r="E153" s="13">
        <v>619.08349999999996</v>
      </c>
      <c r="F153" s="13">
        <v>0</v>
      </c>
      <c r="G153" s="13">
        <v>0</v>
      </c>
      <c r="H153" s="5">
        <v>0</v>
      </c>
      <c r="I153" s="5">
        <v>0</v>
      </c>
      <c r="J153" s="5">
        <v>8</v>
      </c>
      <c r="K153" s="5">
        <v>5</v>
      </c>
      <c r="L153" s="5">
        <v>0</v>
      </c>
      <c r="M153" s="5">
        <v>1</v>
      </c>
      <c r="N153" s="13">
        <v>0</v>
      </c>
      <c r="O153" s="5">
        <v>1</v>
      </c>
      <c r="P153" s="5">
        <v>0</v>
      </c>
      <c r="Q153" s="35">
        <f t="shared" si="28"/>
        <v>0.125</v>
      </c>
      <c r="R153" s="35">
        <f t="shared" si="29"/>
        <v>0</v>
      </c>
      <c r="S153" s="35">
        <f t="shared" si="30"/>
        <v>0</v>
      </c>
      <c r="T153" s="35">
        <f t="shared" si="31"/>
        <v>0</v>
      </c>
      <c r="U153" s="13">
        <v>0</v>
      </c>
      <c r="V153" s="13">
        <v>0</v>
      </c>
      <c r="W153" s="13">
        <f t="shared" si="32"/>
        <v>100</v>
      </c>
      <c r="X153" s="13">
        <f t="shared" si="33"/>
        <v>100</v>
      </c>
    </row>
    <row r="154" spans="2:24">
      <c r="B154" s="20">
        <v>43807</v>
      </c>
      <c r="C154" s="13">
        <v>653.83333333333337</v>
      </c>
      <c r="D154" s="13">
        <v>832.25</v>
      </c>
      <c r="E154" s="13">
        <v>832.25</v>
      </c>
      <c r="F154" s="13">
        <v>0</v>
      </c>
      <c r="G154" s="13">
        <v>0</v>
      </c>
      <c r="H154" s="5">
        <v>0</v>
      </c>
      <c r="I154" s="5">
        <v>0</v>
      </c>
      <c r="J154" s="5">
        <v>5</v>
      </c>
      <c r="K154" s="5">
        <v>3</v>
      </c>
      <c r="L154" s="5">
        <v>0</v>
      </c>
      <c r="M154" s="5">
        <v>0</v>
      </c>
      <c r="N154" s="13">
        <v>0</v>
      </c>
      <c r="O154" s="5">
        <v>1</v>
      </c>
      <c r="P154" s="5">
        <v>1</v>
      </c>
      <c r="Q154" s="35">
        <f t="shared" si="28"/>
        <v>0.2</v>
      </c>
      <c r="R154" s="35">
        <f t="shared" si="29"/>
        <v>0</v>
      </c>
      <c r="S154" s="35">
        <f t="shared" si="30"/>
        <v>0.33333333333333331</v>
      </c>
      <c r="T154" s="35">
        <f t="shared" si="31"/>
        <v>0</v>
      </c>
      <c r="U154" s="13">
        <v>0</v>
      </c>
      <c r="V154" s="13">
        <v>0</v>
      </c>
      <c r="W154" s="13">
        <f t="shared" si="32"/>
        <v>100</v>
      </c>
      <c r="X154" s="13">
        <f t="shared" si="33"/>
        <v>100</v>
      </c>
    </row>
    <row r="155" spans="2:24">
      <c r="B155" s="21">
        <v>43808</v>
      </c>
      <c r="C155" s="13">
        <v>663.83333333333337</v>
      </c>
      <c r="D155" s="13">
        <v>834.25</v>
      </c>
      <c r="E155" s="13">
        <v>834.25</v>
      </c>
      <c r="F155" s="13">
        <v>0</v>
      </c>
      <c r="G155" s="13">
        <v>0</v>
      </c>
      <c r="H155" s="5">
        <v>0</v>
      </c>
      <c r="I155" s="5">
        <v>0</v>
      </c>
      <c r="J155" s="5">
        <v>5</v>
      </c>
      <c r="K155" s="5">
        <v>3</v>
      </c>
      <c r="L155" s="5">
        <v>0</v>
      </c>
      <c r="M155" s="5">
        <v>0</v>
      </c>
      <c r="N155" s="13">
        <v>0</v>
      </c>
      <c r="O155" s="5">
        <v>1</v>
      </c>
      <c r="P155" s="5">
        <v>1</v>
      </c>
      <c r="Q155" s="35">
        <f t="shared" si="28"/>
        <v>0.2</v>
      </c>
      <c r="R155" s="35">
        <f t="shared" si="29"/>
        <v>0</v>
      </c>
      <c r="S155" s="35">
        <f t="shared" si="30"/>
        <v>0.33333333333333331</v>
      </c>
      <c r="T155" s="35">
        <f t="shared" si="31"/>
        <v>0</v>
      </c>
      <c r="U155" s="13">
        <v>0</v>
      </c>
      <c r="V155" s="13">
        <v>0</v>
      </c>
      <c r="W155" s="13">
        <f t="shared" si="32"/>
        <v>100</v>
      </c>
      <c r="X155" s="13">
        <f t="shared" si="33"/>
        <v>100</v>
      </c>
    </row>
    <row r="156" spans="2:24">
      <c r="B156" s="21">
        <v>43809</v>
      </c>
      <c r="C156" s="13">
        <v>495.5</v>
      </c>
      <c r="D156" s="13">
        <v>579</v>
      </c>
      <c r="E156" s="13">
        <v>579</v>
      </c>
      <c r="F156" s="13">
        <v>0</v>
      </c>
      <c r="G156" s="13">
        <v>0</v>
      </c>
      <c r="H156" s="5">
        <v>0</v>
      </c>
      <c r="I156" s="5">
        <v>0</v>
      </c>
      <c r="J156" s="5">
        <v>5</v>
      </c>
      <c r="K156" s="5">
        <v>3</v>
      </c>
      <c r="L156" s="5">
        <v>0</v>
      </c>
      <c r="M156" s="5">
        <v>0</v>
      </c>
      <c r="N156" s="13">
        <v>0</v>
      </c>
      <c r="O156" s="5">
        <v>1</v>
      </c>
      <c r="P156" s="5">
        <v>1</v>
      </c>
      <c r="Q156" s="35">
        <f t="shared" si="28"/>
        <v>0.2</v>
      </c>
      <c r="R156" s="35">
        <f t="shared" si="29"/>
        <v>0</v>
      </c>
      <c r="S156" s="35">
        <f t="shared" si="30"/>
        <v>0.33333333333333331</v>
      </c>
      <c r="T156" s="35">
        <f t="shared" si="31"/>
        <v>0</v>
      </c>
      <c r="U156" s="13">
        <v>0</v>
      </c>
      <c r="V156" s="13">
        <v>0</v>
      </c>
      <c r="W156" s="13">
        <f t="shared" si="32"/>
        <v>100</v>
      </c>
      <c r="X156" s="13">
        <f t="shared" si="33"/>
        <v>100</v>
      </c>
    </row>
    <row r="157" spans="2:24">
      <c r="B157" s="21">
        <v>43810</v>
      </c>
      <c r="C157" s="13">
        <v>544.16666666666663</v>
      </c>
      <c r="D157" s="13">
        <v>667.25</v>
      </c>
      <c r="E157" s="13">
        <v>667.25</v>
      </c>
      <c r="F157" s="13">
        <v>0</v>
      </c>
      <c r="G157" s="13">
        <v>0</v>
      </c>
      <c r="H157" s="5">
        <v>0</v>
      </c>
      <c r="I157" s="5">
        <v>0</v>
      </c>
      <c r="J157" s="5">
        <v>5</v>
      </c>
      <c r="K157" s="5">
        <v>3</v>
      </c>
      <c r="L157" s="5">
        <v>0</v>
      </c>
      <c r="M157" s="5">
        <v>0</v>
      </c>
      <c r="N157" s="13">
        <v>0</v>
      </c>
      <c r="O157" s="5">
        <v>1</v>
      </c>
      <c r="P157" s="5">
        <v>1</v>
      </c>
      <c r="Q157" s="35">
        <f t="shared" si="28"/>
        <v>0.2</v>
      </c>
      <c r="R157" s="35">
        <f t="shared" si="29"/>
        <v>0</v>
      </c>
      <c r="S157" s="35">
        <f t="shared" si="30"/>
        <v>0.33333333333333331</v>
      </c>
      <c r="T157" s="35">
        <f t="shared" si="31"/>
        <v>0</v>
      </c>
      <c r="U157" s="13">
        <v>0</v>
      </c>
      <c r="V157" s="13">
        <v>0</v>
      </c>
      <c r="W157" s="13">
        <f t="shared" si="32"/>
        <v>100</v>
      </c>
      <c r="X157" s="13">
        <f t="shared" si="33"/>
        <v>100</v>
      </c>
    </row>
    <row r="158" spans="2:24">
      <c r="B158" s="21">
        <v>43811</v>
      </c>
      <c r="C158" s="13">
        <v>1028.8886666666667</v>
      </c>
      <c r="D158" s="13">
        <v>960.5</v>
      </c>
      <c r="E158" s="13">
        <v>960.5</v>
      </c>
      <c r="F158" s="13">
        <v>0</v>
      </c>
      <c r="G158" s="13">
        <v>0</v>
      </c>
      <c r="H158" s="5">
        <v>0</v>
      </c>
      <c r="I158" s="5">
        <v>0</v>
      </c>
      <c r="J158" s="5">
        <v>7</v>
      </c>
      <c r="K158" s="5">
        <v>3</v>
      </c>
      <c r="L158" s="5">
        <v>0</v>
      </c>
      <c r="M158" s="5">
        <v>0</v>
      </c>
      <c r="N158" s="13">
        <v>0</v>
      </c>
      <c r="O158" s="5">
        <v>2</v>
      </c>
      <c r="P158" s="5">
        <v>1</v>
      </c>
      <c r="Q158" s="35">
        <f t="shared" si="28"/>
        <v>0.2857142857142857</v>
      </c>
      <c r="R158" s="35">
        <f t="shared" si="29"/>
        <v>0</v>
      </c>
      <c r="S158" s="35">
        <f t="shared" si="30"/>
        <v>0.33333333333333331</v>
      </c>
      <c r="T158" s="35">
        <f t="shared" si="31"/>
        <v>0</v>
      </c>
      <c r="U158" s="13">
        <v>0</v>
      </c>
      <c r="V158" s="13">
        <v>0</v>
      </c>
      <c r="W158" s="13">
        <f t="shared" si="32"/>
        <v>100</v>
      </c>
      <c r="X158" s="13">
        <f t="shared" si="33"/>
        <v>100</v>
      </c>
    </row>
    <row r="159" spans="2:24">
      <c r="B159" s="21">
        <v>43812</v>
      </c>
      <c r="C159" s="13">
        <v>653.83333333333337</v>
      </c>
      <c r="D159" s="13">
        <v>796.75</v>
      </c>
      <c r="E159" s="13">
        <v>796.75</v>
      </c>
      <c r="F159" s="13">
        <v>0</v>
      </c>
      <c r="G159" s="13">
        <v>0</v>
      </c>
      <c r="H159" s="5">
        <v>0</v>
      </c>
      <c r="I159" s="5">
        <v>0</v>
      </c>
      <c r="J159" s="5">
        <v>5</v>
      </c>
      <c r="K159" s="5">
        <v>3</v>
      </c>
      <c r="L159" s="5">
        <v>0</v>
      </c>
      <c r="M159" s="5">
        <v>0</v>
      </c>
      <c r="N159" s="13">
        <v>0</v>
      </c>
      <c r="O159" s="5">
        <v>1</v>
      </c>
      <c r="P159" s="5">
        <v>1</v>
      </c>
      <c r="Q159" s="35">
        <f t="shared" si="28"/>
        <v>0.2</v>
      </c>
      <c r="R159" s="35">
        <f t="shared" si="29"/>
        <v>0</v>
      </c>
      <c r="S159" s="35">
        <f t="shared" si="30"/>
        <v>0.33333333333333331</v>
      </c>
      <c r="T159" s="35">
        <f t="shared" si="31"/>
        <v>0</v>
      </c>
      <c r="U159" s="13">
        <v>0</v>
      </c>
      <c r="V159" s="13">
        <v>0</v>
      </c>
      <c r="W159" s="13">
        <f t="shared" si="32"/>
        <v>100</v>
      </c>
      <c r="X159" s="13">
        <f t="shared" si="33"/>
        <v>100</v>
      </c>
    </row>
    <row r="160" spans="2:24">
      <c r="B160" s="20">
        <v>43813</v>
      </c>
      <c r="C160" s="13">
        <v>640.89724999999999</v>
      </c>
      <c r="D160" s="13">
        <v>860.55566666666664</v>
      </c>
      <c r="E160" s="13">
        <v>887.33349999999996</v>
      </c>
      <c r="F160" s="13">
        <v>807</v>
      </c>
      <c r="G160" s="13">
        <v>0</v>
      </c>
      <c r="H160" s="5">
        <v>0</v>
      </c>
      <c r="I160" s="5">
        <v>0</v>
      </c>
      <c r="J160" s="5">
        <v>50</v>
      </c>
      <c r="K160" s="5">
        <v>7</v>
      </c>
      <c r="L160" s="5">
        <v>0</v>
      </c>
      <c r="M160" s="5">
        <v>0</v>
      </c>
      <c r="N160" s="13">
        <v>0</v>
      </c>
      <c r="O160" s="5">
        <v>2</v>
      </c>
      <c r="P160" s="5">
        <v>0</v>
      </c>
      <c r="Q160" s="35">
        <f t="shared" si="28"/>
        <v>0.04</v>
      </c>
      <c r="R160" s="35">
        <f t="shared" si="29"/>
        <v>0</v>
      </c>
      <c r="S160" s="35">
        <f t="shared" si="30"/>
        <v>0</v>
      </c>
      <c r="T160" s="35">
        <f t="shared" si="31"/>
        <v>0</v>
      </c>
      <c r="U160" s="13">
        <v>0</v>
      </c>
      <c r="V160" s="13">
        <v>0</v>
      </c>
      <c r="W160" s="13">
        <f t="shared" si="32"/>
        <v>100</v>
      </c>
      <c r="X160" s="13">
        <f t="shared" si="33"/>
        <v>100</v>
      </c>
    </row>
    <row r="161" spans="2:24">
      <c r="B161" s="20">
        <v>43814</v>
      </c>
      <c r="C161" s="13">
        <v>390.3776666666667</v>
      </c>
      <c r="D161" s="13">
        <v>549.83299999999997</v>
      </c>
      <c r="E161" s="13">
        <v>549.83299999999997</v>
      </c>
      <c r="F161" s="13">
        <v>0</v>
      </c>
      <c r="G161" s="13">
        <v>0</v>
      </c>
      <c r="H161" s="5">
        <v>0</v>
      </c>
      <c r="I161" s="5">
        <v>0</v>
      </c>
      <c r="J161" s="5">
        <v>13</v>
      </c>
      <c r="K161" s="5">
        <v>6</v>
      </c>
      <c r="L161" s="5">
        <v>0</v>
      </c>
      <c r="M161" s="5">
        <v>0</v>
      </c>
      <c r="N161" s="13">
        <v>0</v>
      </c>
      <c r="O161" s="5">
        <v>2</v>
      </c>
      <c r="P161" s="5">
        <v>0</v>
      </c>
      <c r="Q161" s="35">
        <f t="shared" si="28"/>
        <v>0.15384615384615385</v>
      </c>
      <c r="R161" s="35">
        <f t="shared" si="29"/>
        <v>0</v>
      </c>
      <c r="S161" s="35">
        <f t="shared" si="30"/>
        <v>0</v>
      </c>
      <c r="T161" s="35">
        <f t="shared" si="31"/>
        <v>0</v>
      </c>
      <c r="U161" s="13">
        <v>0</v>
      </c>
      <c r="V161" s="13">
        <v>0</v>
      </c>
      <c r="W161" s="13">
        <f t="shared" si="32"/>
        <v>100</v>
      </c>
      <c r="X161" s="13">
        <f t="shared" si="33"/>
        <v>100</v>
      </c>
    </row>
    <row r="162" spans="2:24">
      <c r="B162" s="21">
        <v>43815</v>
      </c>
      <c r="C162" s="13">
        <v>492.16666666666669</v>
      </c>
      <c r="D162" s="13">
        <v>577.75</v>
      </c>
      <c r="E162" s="13">
        <v>577.75</v>
      </c>
      <c r="F162" s="13">
        <v>0</v>
      </c>
      <c r="G162" s="13">
        <v>0</v>
      </c>
      <c r="H162" s="5">
        <v>0</v>
      </c>
      <c r="I162" s="5">
        <v>0</v>
      </c>
      <c r="J162" s="5">
        <v>6</v>
      </c>
      <c r="K162" s="5">
        <v>4</v>
      </c>
      <c r="L162" s="5">
        <v>0</v>
      </c>
      <c r="M162" s="5">
        <v>0</v>
      </c>
      <c r="N162" s="13">
        <v>0</v>
      </c>
      <c r="O162" s="5">
        <v>0</v>
      </c>
      <c r="P162" s="5">
        <v>0</v>
      </c>
      <c r="Q162" s="35">
        <f t="shared" si="28"/>
        <v>0</v>
      </c>
      <c r="R162" s="35">
        <f t="shared" si="29"/>
        <v>0</v>
      </c>
      <c r="S162" s="35">
        <f t="shared" si="30"/>
        <v>0</v>
      </c>
      <c r="T162" s="35">
        <f t="shared" si="31"/>
        <v>0</v>
      </c>
      <c r="U162" s="13">
        <v>0</v>
      </c>
      <c r="V162" s="13">
        <v>0</v>
      </c>
      <c r="W162" s="13">
        <f t="shared" si="32"/>
        <v>100</v>
      </c>
      <c r="X162" s="13">
        <f t="shared" si="33"/>
        <v>100</v>
      </c>
    </row>
    <row r="163" spans="2:24">
      <c r="B163" s="21">
        <v>43816</v>
      </c>
      <c r="C163" s="13">
        <v>437.16666666666669</v>
      </c>
      <c r="D163" s="13">
        <v>506.25</v>
      </c>
      <c r="E163" s="13">
        <v>506.25</v>
      </c>
      <c r="F163" s="13">
        <v>0</v>
      </c>
      <c r="G163" s="13">
        <v>0</v>
      </c>
      <c r="H163" s="5">
        <v>0</v>
      </c>
      <c r="I163" s="5">
        <v>0</v>
      </c>
      <c r="J163" s="5">
        <v>6</v>
      </c>
      <c r="K163" s="5">
        <v>4</v>
      </c>
      <c r="L163" s="5">
        <v>0</v>
      </c>
      <c r="M163" s="5">
        <v>0</v>
      </c>
      <c r="N163" s="13">
        <v>0</v>
      </c>
      <c r="O163" s="5">
        <v>0</v>
      </c>
      <c r="P163" s="5">
        <v>0</v>
      </c>
      <c r="Q163" s="35">
        <f t="shared" si="28"/>
        <v>0</v>
      </c>
      <c r="R163" s="35">
        <f t="shared" si="29"/>
        <v>0</v>
      </c>
      <c r="S163" s="35">
        <f t="shared" si="30"/>
        <v>0</v>
      </c>
      <c r="T163" s="35">
        <f t="shared" si="31"/>
        <v>0</v>
      </c>
      <c r="U163" s="13">
        <v>0</v>
      </c>
      <c r="V163" s="13">
        <v>0</v>
      </c>
      <c r="W163" s="13">
        <f t="shared" si="32"/>
        <v>100</v>
      </c>
      <c r="X163" s="13">
        <f t="shared" si="33"/>
        <v>100</v>
      </c>
    </row>
    <row r="164" spans="2:24">
      <c r="B164" s="21">
        <v>43817</v>
      </c>
      <c r="C164" s="13">
        <v>521</v>
      </c>
      <c r="D164" s="13">
        <v>612.25</v>
      </c>
      <c r="E164" s="13">
        <v>612.25</v>
      </c>
      <c r="F164" s="13">
        <v>0</v>
      </c>
      <c r="G164" s="13">
        <v>0</v>
      </c>
      <c r="H164" s="5">
        <v>0</v>
      </c>
      <c r="I164" s="5">
        <v>0</v>
      </c>
      <c r="J164" s="5">
        <v>6</v>
      </c>
      <c r="K164" s="5">
        <v>4</v>
      </c>
      <c r="L164" s="5">
        <v>0</v>
      </c>
      <c r="M164" s="5">
        <v>0</v>
      </c>
      <c r="N164" s="13">
        <v>0</v>
      </c>
      <c r="O164" s="5">
        <v>0</v>
      </c>
      <c r="P164" s="5">
        <v>0</v>
      </c>
      <c r="Q164" s="35">
        <f t="shared" si="28"/>
        <v>0</v>
      </c>
      <c r="R164" s="35">
        <f t="shared" si="29"/>
        <v>0</v>
      </c>
      <c r="S164" s="35">
        <f t="shared" si="30"/>
        <v>0</v>
      </c>
      <c r="T164" s="35">
        <f t="shared" si="31"/>
        <v>0</v>
      </c>
      <c r="U164" s="13">
        <v>0</v>
      </c>
      <c r="V164" s="13">
        <v>0</v>
      </c>
      <c r="W164" s="13">
        <f t="shared" si="32"/>
        <v>100</v>
      </c>
      <c r="X164" s="13">
        <f t="shared" si="33"/>
        <v>100</v>
      </c>
    </row>
    <row r="165" spans="2:24">
      <c r="B165" s="21">
        <v>43818</v>
      </c>
      <c r="C165" s="13">
        <v>545.33333333333337</v>
      </c>
      <c r="D165" s="13">
        <v>629</v>
      </c>
      <c r="E165" s="13">
        <v>629</v>
      </c>
      <c r="F165" s="13">
        <v>0</v>
      </c>
      <c r="G165" s="13">
        <v>0</v>
      </c>
      <c r="H165" s="5">
        <v>0</v>
      </c>
      <c r="I165" s="5">
        <v>0</v>
      </c>
      <c r="J165" s="5">
        <v>5</v>
      </c>
      <c r="K165" s="5">
        <v>3</v>
      </c>
      <c r="L165" s="5">
        <v>0</v>
      </c>
      <c r="M165" s="5">
        <v>1</v>
      </c>
      <c r="N165" s="13">
        <v>0</v>
      </c>
      <c r="O165" s="5">
        <v>1</v>
      </c>
      <c r="P165" s="5">
        <v>0</v>
      </c>
      <c r="Q165" s="35">
        <f t="shared" si="28"/>
        <v>0.2</v>
      </c>
      <c r="R165" s="35">
        <f t="shared" si="29"/>
        <v>0</v>
      </c>
      <c r="S165" s="35">
        <f t="shared" si="30"/>
        <v>0</v>
      </c>
      <c r="T165" s="35">
        <f t="shared" si="31"/>
        <v>0</v>
      </c>
      <c r="U165" s="13">
        <v>0</v>
      </c>
      <c r="V165" s="13">
        <v>0</v>
      </c>
      <c r="W165" s="13">
        <f t="shared" si="32"/>
        <v>100</v>
      </c>
      <c r="X165" s="13">
        <f t="shared" si="33"/>
        <v>100</v>
      </c>
    </row>
    <row r="166" spans="2:24">
      <c r="B166" s="21">
        <v>43819</v>
      </c>
      <c r="C166" s="13">
        <v>384.66666666666669</v>
      </c>
      <c r="D166" s="13">
        <v>534.83299999999997</v>
      </c>
      <c r="E166" s="13">
        <v>534.83299999999997</v>
      </c>
      <c r="F166" s="13">
        <v>0</v>
      </c>
      <c r="G166" s="13">
        <v>0</v>
      </c>
      <c r="H166" s="5">
        <v>0</v>
      </c>
      <c r="I166" s="5">
        <v>0</v>
      </c>
      <c r="J166" s="5">
        <v>13</v>
      </c>
      <c r="K166" s="5">
        <v>6</v>
      </c>
      <c r="L166" s="5">
        <v>0</v>
      </c>
      <c r="M166" s="5">
        <v>0</v>
      </c>
      <c r="N166" s="13">
        <v>0</v>
      </c>
      <c r="O166" s="5">
        <v>2</v>
      </c>
      <c r="P166" s="5">
        <v>0</v>
      </c>
      <c r="Q166" s="35">
        <f t="shared" si="28"/>
        <v>0.15384615384615385</v>
      </c>
      <c r="R166" s="35">
        <f t="shared" si="29"/>
        <v>0</v>
      </c>
      <c r="S166" s="35">
        <f t="shared" si="30"/>
        <v>0</v>
      </c>
      <c r="T166" s="35">
        <f t="shared" si="31"/>
        <v>0</v>
      </c>
      <c r="U166" s="13">
        <v>0</v>
      </c>
      <c r="V166" s="13">
        <v>0</v>
      </c>
      <c r="W166" s="13">
        <f t="shared" si="32"/>
        <v>100</v>
      </c>
      <c r="X166" s="13">
        <f t="shared" si="33"/>
        <v>100</v>
      </c>
    </row>
    <row r="167" spans="2:24">
      <c r="B167" s="20">
        <v>43820</v>
      </c>
      <c r="C167" s="13">
        <v>383.66666666666669</v>
      </c>
      <c r="D167" s="13">
        <v>523.33349999999996</v>
      </c>
      <c r="E167" s="13">
        <v>523.33349999999996</v>
      </c>
      <c r="F167" s="13">
        <v>0</v>
      </c>
      <c r="G167" s="13">
        <v>0</v>
      </c>
      <c r="H167" s="5">
        <v>0</v>
      </c>
      <c r="I167" s="5">
        <v>0</v>
      </c>
      <c r="J167" s="5">
        <v>13</v>
      </c>
      <c r="K167" s="5">
        <v>6</v>
      </c>
      <c r="L167" s="5">
        <v>0</v>
      </c>
      <c r="M167" s="5">
        <v>0</v>
      </c>
      <c r="N167" s="13">
        <v>0</v>
      </c>
      <c r="O167" s="5">
        <v>2</v>
      </c>
      <c r="P167" s="5">
        <v>0</v>
      </c>
      <c r="Q167" s="35">
        <f t="shared" si="28"/>
        <v>0.15384615384615385</v>
      </c>
      <c r="R167" s="35">
        <f t="shared" si="29"/>
        <v>0</v>
      </c>
      <c r="S167" s="35">
        <f t="shared" si="30"/>
        <v>0</v>
      </c>
      <c r="T167" s="35">
        <f t="shared" si="31"/>
        <v>0</v>
      </c>
      <c r="U167" s="13">
        <v>0</v>
      </c>
      <c r="V167" s="13">
        <v>0</v>
      </c>
      <c r="W167" s="13">
        <f t="shared" si="32"/>
        <v>100</v>
      </c>
      <c r="X167" s="13">
        <f t="shared" si="33"/>
        <v>100</v>
      </c>
    </row>
    <row r="168" spans="2:24">
      <c r="B168" s="20">
        <v>43821</v>
      </c>
      <c r="C168" s="13">
        <v>508.22233333333332</v>
      </c>
      <c r="D168" s="13">
        <v>773.5</v>
      </c>
      <c r="E168" s="13">
        <v>773.5</v>
      </c>
      <c r="F168" s="13">
        <v>0</v>
      </c>
      <c r="G168" s="13">
        <v>0</v>
      </c>
      <c r="H168" s="5">
        <v>0</v>
      </c>
      <c r="I168" s="5">
        <v>0</v>
      </c>
      <c r="J168" s="5">
        <v>13</v>
      </c>
      <c r="K168" s="5">
        <v>6</v>
      </c>
      <c r="L168" s="5">
        <v>0</v>
      </c>
      <c r="M168" s="5">
        <v>0</v>
      </c>
      <c r="N168" s="13">
        <v>0</v>
      </c>
      <c r="O168" s="5">
        <v>2</v>
      </c>
      <c r="P168" s="5">
        <v>0</v>
      </c>
      <c r="Q168" s="35">
        <f t="shared" si="28"/>
        <v>0.15384615384615385</v>
      </c>
      <c r="R168" s="35">
        <f t="shared" si="29"/>
        <v>0</v>
      </c>
      <c r="S168" s="35">
        <f t="shared" si="30"/>
        <v>0</v>
      </c>
      <c r="T168" s="35">
        <f t="shared" si="31"/>
        <v>0</v>
      </c>
      <c r="U168" s="13">
        <v>0</v>
      </c>
      <c r="V168" s="13">
        <v>0</v>
      </c>
      <c r="W168" s="13">
        <f t="shared" si="32"/>
        <v>100</v>
      </c>
      <c r="X168" s="13">
        <f t="shared" si="33"/>
        <v>100</v>
      </c>
    </row>
    <row r="169" spans="2:24">
      <c r="B169" s="21">
        <v>43822</v>
      </c>
      <c r="C169" s="13">
        <v>428.26666666666665</v>
      </c>
      <c r="D169" s="13">
        <v>688.5</v>
      </c>
      <c r="E169" s="13">
        <v>688.5</v>
      </c>
      <c r="F169" s="13">
        <v>0</v>
      </c>
      <c r="G169" s="13">
        <v>0</v>
      </c>
      <c r="H169" s="5">
        <v>0</v>
      </c>
      <c r="I169" s="5">
        <v>0</v>
      </c>
      <c r="J169" s="5">
        <v>12</v>
      </c>
      <c r="K169" s="5">
        <v>4</v>
      </c>
      <c r="L169" s="5">
        <v>0</v>
      </c>
      <c r="M169" s="5">
        <v>0</v>
      </c>
      <c r="N169" s="13">
        <v>0</v>
      </c>
      <c r="O169" s="5">
        <v>3</v>
      </c>
      <c r="P169" s="5">
        <v>0</v>
      </c>
      <c r="Q169" s="35">
        <f t="shared" si="28"/>
        <v>0.25</v>
      </c>
      <c r="R169" s="35">
        <f t="shared" si="29"/>
        <v>0</v>
      </c>
      <c r="S169" s="35">
        <f t="shared" si="30"/>
        <v>0</v>
      </c>
      <c r="T169" s="35">
        <f t="shared" si="31"/>
        <v>0</v>
      </c>
      <c r="U169" s="13">
        <v>0</v>
      </c>
      <c r="V169" s="13">
        <v>0</v>
      </c>
      <c r="W169" s="13">
        <f t="shared" si="32"/>
        <v>100</v>
      </c>
      <c r="X169" s="13">
        <f t="shared" si="33"/>
        <v>100</v>
      </c>
    </row>
    <row r="170" spans="2:24">
      <c r="B170" s="21">
        <v>43823</v>
      </c>
      <c r="C170" s="13">
        <v>454.33333333333331</v>
      </c>
      <c r="D170" s="13">
        <v>605.83299999999997</v>
      </c>
      <c r="E170" s="13">
        <v>605.83299999999997</v>
      </c>
      <c r="F170" s="13">
        <v>0</v>
      </c>
      <c r="G170" s="13">
        <v>0</v>
      </c>
      <c r="H170" s="5">
        <v>0</v>
      </c>
      <c r="I170" s="5">
        <v>0</v>
      </c>
      <c r="J170" s="5">
        <v>11</v>
      </c>
      <c r="K170" s="5">
        <v>6</v>
      </c>
      <c r="L170" s="5">
        <v>0</v>
      </c>
      <c r="M170" s="5">
        <v>0</v>
      </c>
      <c r="N170" s="13">
        <v>0</v>
      </c>
      <c r="O170" s="5">
        <v>1</v>
      </c>
      <c r="P170" s="5">
        <v>0</v>
      </c>
      <c r="Q170" s="35">
        <f t="shared" si="28"/>
        <v>9.0909090909090912E-2</v>
      </c>
      <c r="R170" s="35">
        <f t="shared" si="29"/>
        <v>0</v>
      </c>
      <c r="S170" s="35">
        <f t="shared" si="30"/>
        <v>0</v>
      </c>
      <c r="T170" s="35">
        <f t="shared" si="31"/>
        <v>0</v>
      </c>
      <c r="U170" s="13">
        <v>0</v>
      </c>
      <c r="V170" s="13">
        <v>0</v>
      </c>
      <c r="W170" s="13">
        <f t="shared" si="32"/>
        <v>100</v>
      </c>
      <c r="X170" s="13">
        <f t="shared" si="33"/>
        <v>100</v>
      </c>
    </row>
    <row r="171" spans="2:24">
      <c r="B171" s="21">
        <v>43824</v>
      </c>
      <c r="C171" s="13">
        <v>406.24433333333332</v>
      </c>
      <c r="D171" s="13">
        <v>548.16650000000004</v>
      </c>
      <c r="E171" s="13">
        <v>548.16650000000004</v>
      </c>
      <c r="F171" s="13">
        <v>0</v>
      </c>
      <c r="G171" s="13">
        <v>0</v>
      </c>
      <c r="H171" s="5">
        <v>0</v>
      </c>
      <c r="I171" s="5">
        <v>0</v>
      </c>
      <c r="J171" s="5">
        <v>13</v>
      </c>
      <c r="K171" s="5">
        <v>6</v>
      </c>
      <c r="L171" s="5">
        <v>0</v>
      </c>
      <c r="M171" s="5">
        <v>0</v>
      </c>
      <c r="N171" s="13">
        <v>0</v>
      </c>
      <c r="O171" s="5">
        <v>2</v>
      </c>
      <c r="P171" s="5">
        <v>0</v>
      </c>
      <c r="Q171" s="35">
        <f t="shared" si="28"/>
        <v>0.15384615384615385</v>
      </c>
      <c r="R171" s="35">
        <f t="shared" si="29"/>
        <v>0</v>
      </c>
      <c r="S171" s="35">
        <f t="shared" si="30"/>
        <v>0</v>
      </c>
      <c r="T171" s="35">
        <f t="shared" si="31"/>
        <v>0</v>
      </c>
      <c r="U171" s="13">
        <v>0</v>
      </c>
      <c r="V171" s="13">
        <v>0</v>
      </c>
      <c r="W171" s="13">
        <f t="shared" si="32"/>
        <v>100</v>
      </c>
      <c r="X171" s="13">
        <f t="shared" si="33"/>
        <v>100</v>
      </c>
    </row>
    <row r="172" spans="2:24">
      <c r="B172" s="21">
        <v>43825</v>
      </c>
      <c r="C172" s="13">
        <v>430.11100000000005</v>
      </c>
      <c r="D172" s="13">
        <v>604</v>
      </c>
      <c r="E172" s="13">
        <v>604</v>
      </c>
      <c r="F172" s="13">
        <v>0</v>
      </c>
      <c r="G172" s="13">
        <v>0</v>
      </c>
      <c r="H172" s="5">
        <v>0</v>
      </c>
      <c r="I172" s="5">
        <v>0</v>
      </c>
      <c r="J172" s="5">
        <v>13</v>
      </c>
      <c r="K172" s="5">
        <v>6</v>
      </c>
      <c r="L172" s="5">
        <v>0</v>
      </c>
      <c r="M172" s="5">
        <v>0</v>
      </c>
      <c r="N172" s="13">
        <v>0</v>
      </c>
      <c r="O172" s="5">
        <v>2</v>
      </c>
      <c r="P172" s="5">
        <v>0</v>
      </c>
      <c r="Q172" s="35">
        <f t="shared" si="28"/>
        <v>0.15384615384615385</v>
      </c>
      <c r="R172" s="35">
        <f t="shared" si="29"/>
        <v>0</v>
      </c>
      <c r="S172" s="35">
        <f t="shared" si="30"/>
        <v>0</v>
      </c>
      <c r="T172" s="35">
        <f t="shared" si="31"/>
        <v>0</v>
      </c>
      <c r="U172" s="13">
        <v>0</v>
      </c>
      <c r="V172" s="13">
        <v>0</v>
      </c>
      <c r="W172" s="13">
        <f t="shared" si="32"/>
        <v>100</v>
      </c>
      <c r="X172" s="13">
        <f t="shared" si="33"/>
        <v>100</v>
      </c>
    </row>
    <row r="173" spans="2:24">
      <c r="B173" s="21">
        <v>43826</v>
      </c>
      <c r="C173" s="13">
        <v>652.16666666666663</v>
      </c>
      <c r="D173" s="13">
        <v>703.5</v>
      </c>
      <c r="E173" s="13">
        <v>703.5</v>
      </c>
      <c r="F173" s="13">
        <v>0</v>
      </c>
      <c r="G173" s="13">
        <v>0</v>
      </c>
      <c r="H173" s="5">
        <v>0</v>
      </c>
      <c r="I173" s="5">
        <v>0</v>
      </c>
      <c r="J173" s="5">
        <v>6</v>
      </c>
      <c r="K173" s="5">
        <v>4</v>
      </c>
      <c r="L173" s="5">
        <v>0</v>
      </c>
      <c r="M173" s="5">
        <v>0</v>
      </c>
      <c r="N173" s="13">
        <v>0</v>
      </c>
      <c r="O173" s="5">
        <v>0</v>
      </c>
      <c r="P173" s="5">
        <v>0</v>
      </c>
      <c r="Q173" s="35">
        <f t="shared" si="28"/>
        <v>0</v>
      </c>
      <c r="R173" s="35">
        <f t="shared" si="29"/>
        <v>0</v>
      </c>
      <c r="S173" s="35">
        <f t="shared" si="30"/>
        <v>0</v>
      </c>
      <c r="T173" s="35">
        <f t="shared" si="31"/>
        <v>0</v>
      </c>
      <c r="U173" s="13">
        <v>0</v>
      </c>
      <c r="V173" s="13">
        <v>0</v>
      </c>
      <c r="W173" s="13">
        <f t="shared" si="32"/>
        <v>100</v>
      </c>
      <c r="X173" s="13">
        <f t="shared" si="33"/>
        <v>100</v>
      </c>
    </row>
    <row r="174" spans="2:24">
      <c r="B174" s="20">
        <v>43827</v>
      </c>
      <c r="C174" s="13">
        <v>253.66666666666666</v>
      </c>
      <c r="D174" s="13">
        <v>526</v>
      </c>
      <c r="E174" s="13">
        <v>526</v>
      </c>
      <c r="F174" s="13">
        <v>0</v>
      </c>
      <c r="G174" s="13">
        <v>0</v>
      </c>
      <c r="H174" s="5">
        <v>0</v>
      </c>
      <c r="I174" s="5">
        <v>0</v>
      </c>
      <c r="J174" s="5">
        <v>6</v>
      </c>
      <c r="K174" s="5">
        <v>2</v>
      </c>
      <c r="L174" s="5">
        <v>0</v>
      </c>
      <c r="M174" s="5">
        <v>0</v>
      </c>
      <c r="N174" s="13">
        <v>0</v>
      </c>
      <c r="O174" s="5">
        <v>2</v>
      </c>
      <c r="P174" s="5">
        <v>0</v>
      </c>
      <c r="Q174" s="35">
        <f t="shared" si="28"/>
        <v>0.33333333333333331</v>
      </c>
      <c r="R174" s="35">
        <f t="shared" si="29"/>
        <v>0</v>
      </c>
      <c r="S174" s="35">
        <f t="shared" si="30"/>
        <v>0</v>
      </c>
      <c r="T174" s="35">
        <f t="shared" si="31"/>
        <v>0</v>
      </c>
      <c r="U174" s="13">
        <v>0</v>
      </c>
      <c r="V174" s="13">
        <v>0</v>
      </c>
      <c r="W174" s="13">
        <f t="shared" si="32"/>
        <v>100</v>
      </c>
      <c r="X174" s="13">
        <f t="shared" si="33"/>
        <v>100</v>
      </c>
    </row>
    <row r="175" spans="2:24">
      <c r="B175" s="20">
        <v>43828</v>
      </c>
      <c r="C175" s="13">
        <v>240.39999999999998</v>
      </c>
      <c r="D175" s="13">
        <v>494.8</v>
      </c>
      <c r="E175" s="13">
        <v>494.8</v>
      </c>
      <c r="F175" s="13">
        <v>0</v>
      </c>
      <c r="G175" s="13">
        <v>0</v>
      </c>
      <c r="H175" s="5">
        <v>0</v>
      </c>
      <c r="I175" s="5">
        <v>0</v>
      </c>
      <c r="J175" s="5">
        <v>15</v>
      </c>
      <c r="K175" s="5">
        <v>5</v>
      </c>
      <c r="L175" s="5">
        <v>0</v>
      </c>
      <c r="M175" s="5">
        <v>0</v>
      </c>
      <c r="N175" s="13">
        <v>0</v>
      </c>
      <c r="O175" s="5">
        <v>5</v>
      </c>
      <c r="P175" s="5">
        <v>0</v>
      </c>
      <c r="Q175" s="35">
        <f t="shared" si="28"/>
        <v>0.33333333333333331</v>
      </c>
      <c r="R175" s="35">
        <f t="shared" si="29"/>
        <v>0</v>
      </c>
      <c r="S175" s="35">
        <f t="shared" si="30"/>
        <v>0</v>
      </c>
      <c r="T175" s="35">
        <f t="shared" si="31"/>
        <v>0</v>
      </c>
      <c r="U175" s="13">
        <v>0</v>
      </c>
      <c r="V175" s="13">
        <v>0</v>
      </c>
      <c r="W175" s="13">
        <f t="shared" si="32"/>
        <v>100</v>
      </c>
      <c r="X175" s="13">
        <f t="shared" si="33"/>
        <v>100</v>
      </c>
    </row>
    <row r="176" spans="2:24">
      <c r="B176" s="21">
        <v>43829</v>
      </c>
      <c r="C176" s="13">
        <v>299.29174999999998</v>
      </c>
      <c r="D176" s="13">
        <v>390.875</v>
      </c>
      <c r="E176" s="13">
        <v>534.25</v>
      </c>
      <c r="F176" s="13">
        <v>247.5</v>
      </c>
      <c r="G176" s="13">
        <v>0</v>
      </c>
      <c r="H176" s="5">
        <v>0</v>
      </c>
      <c r="I176" s="5">
        <v>0</v>
      </c>
      <c r="J176" s="5">
        <v>13</v>
      </c>
      <c r="K176" s="5">
        <v>6</v>
      </c>
      <c r="L176" s="5">
        <v>0</v>
      </c>
      <c r="M176" s="5">
        <v>1</v>
      </c>
      <c r="N176" s="13">
        <v>0</v>
      </c>
      <c r="O176" s="5">
        <v>4</v>
      </c>
      <c r="P176" s="5">
        <v>0</v>
      </c>
      <c r="Q176" s="35">
        <f t="shared" si="28"/>
        <v>0.30769230769230771</v>
      </c>
      <c r="R176" s="35">
        <f t="shared" si="29"/>
        <v>0</v>
      </c>
      <c r="S176" s="35">
        <f t="shared" si="30"/>
        <v>0</v>
      </c>
      <c r="T176" s="35">
        <f t="shared" si="31"/>
        <v>0</v>
      </c>
      <c r="U176" s="13">
        <v>0</v>
      </c>
      <c r="V176" s="13">
        <v>0</v>
      </c>
      <c r="W176" s="13">
        <f t="shared" si="32"/>
        <v>100</v>
      </c>
      <c r="X176" s="13">
        <f t="shared" si="33"/>
        <v>100</v>
      </c>
    </row>
    <row r="177" spans="2:24">
      <c r="B177" s="21">
        <v>43830</v>
      </c>
      <c r="C177" s="13">
        <v>714.16666666666663</v>
      </c>
      <c r="D177" s="13">
        <v>819.25</v>
      </c>
      <c r="E177" s="13">
        <v>819.25</v>
      </c>
      <c r="F177" s="13">
        <v>0</v>
      </c>
      <c r="G177" s="13">
        <v>0</v>
      </c>
      <c r="H177" s="5">
        <v>0</v>
      </c>
      <c r="I177" s="5">
        <v>0</v>
      </c>
      <c r="J177" s="5">
        <v>6</v>
      </c>
      <c r="K177" s="5">
        <v>4</v>
      </c>
      <c r="L177" s="5">
        <v>0</v>
      </c>
      <c r="M177" s="5">
        <v>0</v>
      </c>
      <c r="N177" s="13">
        <v>0</v>
      </c>
      <c r="O177" s="5">
        <v>0</v>
      </c>
      <c r="P177" s="5">
        <v>0</v>
      </c>
      <c r="Q177" s="35">
        <f t="shared" si="28"/>
        <v>0</v>
      </c>
      <c r="R177" s="35">
        <f t="shared" si="29"/>
        <v>0</v>
      </c>
      <c r="S177" s="35">
        <f t="shared" si="30"/>
        <v>0</v>
      </c>
      <c r="T177" s="35">
        <f t="shared" si="31"/>
        <v>0</v>
      </c>
      <c r="U177" s="13">
        <v>0</v>
      </c>
      <c r="V177" s="13">
        <v>0</v>
      </c>
      <c r="W177" s="13">
        <f t="shared" ref="W177" si="34">100-U177</f>
        <v>100</v>
      </c>
      <c r="X177" s="13">
        <f t="shared" ref="X177" si="35">100-V177</f>
        <v>100</v>
      </c>
    </row>
    <row r="178" spans="2:24">
      <c r="B178" s="15" t="s">
        <v>2</v>
      </c>
      <c r="C178" s="16">
        <v>60488.989000000001</v>
      </c>
      <c r="D178" s="16">
        <v>55807.881999999998</v>
      </c>
      <c r="E178" s="16">
        <v>51194.381999999998</v>
      </c>
      <c r="F178" s="16">
        <v>4613.5</v>
      </c>
      <c r="G178" s="16">
        <v>0</v>
      </c>
      <c r="H178" s="16">
        <v>0</v>
      </c>
      <c r="I178" s="16">
        <v>0</v>
      </c>
      <c r="J178" s="16">
        <v>329</v>
      </c>
      <c r="K178" s="16">
        <v>129</v>
      </c>
      <c r="L178" s="16">
        <v>0</v>
      </c>
      <c r="M178" s="16">
        <v>3</v>
      </c>
      <c r="N178" s="16">
        <v>0</v>
      </c>
      <c r="O178" s="16">
        <v>43</v>
      </c>
      <c r="P178" s="16">
        <v>7</v>
      </c>
      <c r="Q178" s="17" t="s">
        <v>34</v>
      </c>
      <c r="R178" s="17" t="s">
        <v>34</v>
      </c>
      <c r="S178" s="17" t="s">
        <v>34</v>
      </c>
      <c r="T178" s="17" t="s">
        <v>34</v>
      </c>
      <c r="U178" s="17" t="s">
        <v>34</v>
      </c>
      <c r="V178" s="17" t="s">
        <v>34</v>
      </c>
      <c r="W178" s="17" t="s">
        <v>34</v>
      </c>
      <c r="X178" s="17" t="s">
        <v>34</v>
      </c>
    </row>
    <row r="179" spans="2:24" ht="25.5">
      <c r="B179" s="19" t="s">
        <v>3</v>
      </c>
      <c r="C179" s="18">
        <v>613.90008602150556</v>
      </c>
      <c r="D179" s="18">
        <v>846.87300537634394</v>
      </c>
      <c r="E179" s="18">
        <v>850.79729032258058</v>
      </c>
      <c r="F179" s="18">
        <v>1153.375</v>
      </c>
      <c r="G179" s="18">
        <v>0</v>
      </c>
      <c r="H179" s="17">
        <v>0</v>
      </c>
      <c r="I179" s="17">
        <v>0</v>
      </c>
      <c r="J179" s="18">
        <v>10.612903225806452</v>
      </c>
      <c r="K179" s="18">
        <v>4.161290322580645</v>
      </c>
      <c r="L179" s="18">
        <v>0</v>
      </c>
      <c r="M179" s="18">
        <v>9.6774193548387094E-2</v>
      </c>
      <c r="N179" s="18">
        <v>0</v>
      </c>
      <c r="O179" s="18">
        <v>1.3870967741935485</v>
      </c>
      <c r="P179" s="18">
        <v>0.22580645161290322</v>
      </c>
      <c r="Q179" s="36">
        <f>AVERAGE(Q147:Q177)</f>
        <v>0.15095275692049884</v>
      </c>
      <c r="R179" s="36">
        <f>AVERAGE(R147:R177)</f>
        <v>0</v>
      </c>
      <c r="S179" s="36">
        <f>AVERAGE(S147:S177)</f>
        <v>7.2580645161290314E-2</v>
      </c>
      <c r="T179" s="36">
        <f t="shared" ref="T179:X179" si="36">AVERAGE(T147:T177)</f>
        <v>0</v>
      </c>
      <c r="U179" s="18">
        <f t="shared" si="36"/>
        <v>0</v>
      </c>
      <c r="V179" s="18">
        <f t="shared" si="36"/>
        <v>0</v>
      </c>
      <c r="W179" s="18">
        <f t="shared" si="36"/>
        <v>100</v>
      </c>
      <c r="X179" s="18">
        <f t="shared" si="36"/>
        <v>100</v>
      </c>
    </row>
    <row r="182" spans="2:24">
      <c r="B182" s="29">
        <v>43800</v>
      </c>
      <c r="C182" s="37" t="s">
        <v>41</v>
      </c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9"/>
    </row>
    <row r="183" spans="2:24" ht="156">
      <c r="B183" s="19"/>
      <c r="C183" s="12"/>
      <c r="D183" s="10" t="s">
        <v>38</v>
      </c>
      <c r="E183" s="10" t="s">
        <v>39</v>
      </c>
      <c r="F183" s="10" t="s">
        <v>40</v>
      </c>
      <c r="G183" s="10" t="s">
        <v>14</v>
      </c>
      <c r="H183" s="10" t="s">
        <v>15</v>
      </c>
      <c r="I183" s="10" t="s">
        <v>16</v>
      </c>
      <c r="J183" s="10" t="s">
        <v>19</v>
      </c>
      <c r="K183" s="10" t="s">
        <v>20</v>
      </c>
      <c r="L183" s="10" t="s">
        <v>21</v>
      </c>
      <c r="M183" s="23" t="s">
        <v>23</v>
      </c>
      <c r="N183" s="10" t="s">
        <v>24</v>
      </c>
    </row>
    <row r="184" spans="2:24">
      <c r="B184" s="19"/>
      <c r="C184" s="12" t="s">
        <v>25</v>
      </c>
      <c r="D184" s="12" t="s">
        <v>25</v>
      </c>
      <c r="E184" s="12" t="s">
        <v>25</v>
      </c>
      <c r="F184" s="12" t="s">
        <v>25</v>
      </c>
      <c r="G184" s="12" t="s">
        <v>26</v>
      </c>
      <c r="H184" s="12" t="s">
        <v>27</v>
      </c>
      <c r="I184" s="12" t="s">
        <v>28</v>
      </c>
      <c r="J184" s="12" t="s">
        <v>28</v>
      </c>
      <c r="K184" s="12" t="s">
        <v>30</v>
      </c>
      <c r="L184" s="12" t="s">
        <v>31</v>
      </c>
      <c r="M184" s="24" t="s">
        <v>32</v>
      </c>
      <c r="N184" s="12" t="s">
        <v>33</v>
      </c>
    </row>
    <row r="185" spans="2:24">
      <c r="B185" s="19" t="s">
        <v>2</v>
      </c>
      <c r="C185" s="16">
        <f>SUM(C178:D178)</f>
        <v>116296.871</v>
      </c>
      <c r="D185" s="16">
        <f>D178</f>
        <v>55807.881999999998</v>
      </c>
      <c r="E185" s="16">
        <f t="shared" ref="E185:F185" si="37">E178</f>
        <v>51194.381999999998</v>
      </c>
      <c r="F185" s="16">
        <f t="shared" si="37"/>
        <v>4613.5</v>
      </c>
      <c r="G185" s="16">
        <f>SUM(H178:I178)</f>
        <v>0</v>
      </c>
      <c r="H185" s="16">
        <f>SUM(J178:K178)</f>
        <v>458</v>
      </c>
      <c r="I185" s="16">
        <f>SUM(L178:M178)</f>
        <v>3</v>
      </c>
      <c r="J185" s="16">
        <f>SUM(O178:P178)</f>
        <v>50</v>
      </c>
      <c r="K185" s="17" t="s">
        <v>34</v>
      </c>
      <c r="L185" s="17" t="s">
        <v>34</v>
      </c>
      <c r="M185" s="25" t="s">
        <v>34</v>
      </c>
      <c r="N185" s="17" t="s">
        <v>34</v>
      </c>
    </row>
    <row r="186" spans="2:24" ht="25.5">
      <c r="B186" s="19" t="s">
        <v>3</v>
      </c>
      <c r="C186" s="22">
        <f>AVERAGE(C179:D179)</f>
        <v>730.38654569892469</v>
      </c>
      <c r="D186" s="22">
        <f>D179</f>
        <v>846.87300537634394</v>
      </c>
      <c r="E186" s="22">
        <f t="shared" ref="E186:F186" si="38">E179</f>
        <v>850.79729032258058</v>
      </c>
      <c r="F186" s="22">
        <f t="shared" si="38"/>
        <v>1153.375</v>
      </c>
      <c r="G186" s="22">
        <f>AVERAGE(H179:I179)</f>
        <v>0</v>
      </c>
      <c r="H186" s="22">
        <f>AVERAGE(J179:K179)</f>
        <v>7.387096774193548</v>
      </c>
      <c r="I186" s="22">
        <f>AVERAGE(L179:M179)</f>
        <v>4.8387096774193547E-2</v>
      </c>
      <c r="J186" s="22">
        <f>AVERAGE(O179:P179)</f>
        <v>0.80645161290322587</v>
      </c>
      <c r="K186" s="36">
        <f>AVERAGE(Q179,S179)</f>
        <v>0.11176670104089458</v>
      </c>
      <c r="L186" s="36">
        <f>AVERAGE(R179,T179)</f>
        <v>0</v>
      </c>
      <c r="M186" s="26">
        <f>AVERAGE(U179:V179)</f>
        <v>0</v>
      </c>
      <c r="N186" s="22">
        <f>AVERAGE(W179:X179)</f>
        <v>100</v>
      </c>
    </row>
  </sheetData>
  <mergeCells count="4">
    <mergeCell ref="C137:N137"/>
    <mergeCell ref="C45:N45"/>
    <mergeCell ref="C91:N91"/>
    <mergeCell ref="C182:N18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157"/>
  <sheetViews>
    <sheetView workbookViewId="0">
      <selection activeCell="A2" sqref="A2:XFD3"/>
    </sheetView>
  </sheetViews>
  <sheetFormatPr defaultRowHeight="12.7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0.28515625" style="1" bestFit="1" customWidth="1"/>
    <col min="9" max="9" width="22.425781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hidden="1">
      <c r="B2" s="1" t="s">
        <v>35</v>
      </c>
      <c r="C2" s="11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11">
        <v>10</v>
      </c>
    </row>
    <row r="3" spans="2:12" hidden="1">
      <c r="B3" s="1" t="s">
        <v>35</v>
      </c>
      <c r="C3" s="11">
        <v>1</v>
      </c>
      <c r="D3" s="11"/>
      <c r="E3" s="11"/>
      <c r="F3" s="11"/>
      <c r="G3" s="11">
        <v>2</v>
      </c>
      <c r="H3" s="11">
        <v>3</v>
      </c>
      <c r="I3" s="11">
        <v>4</v>
      </c>
      <c r="J3" s="11">
        <v>5</v>
      </c>
      <c r="K3" s="11">
        <v>6</v>
      </c>
      <c r="L3" s="11">
        <v>7</v>
      </c>
    </row>
    <row r="4" spans="2:12" ht="25.5">
      <c r="B4" s="6" t="s">
        <v>7</v>
      </c>
      <c r="C4" s="2" t="s">
        <v>37</v>
      </c>
      <c r="D4" s="40" t="s">
        <v>43</v>
      </c>
      <c r="E4" s="41"/>
      <c r="F4" s="42"/>
      <c r="G4" s="40" t="s">
        <v>45</v>
      </c>
      <c r="H4" s="41"/>
      <c r="I4" s="41"/>
      <c r="J4" s="41"/>
      <c r="K4" s="41"/>
      <c r="L4" s="42"/>
    </row>
    <row r="5" spans="2:12" ht="48">
      <c r="B5" s="7" t="s">
        <v>13</v>
      </c>
      <c r="C5" s="9"/>
      <c r="D5" s="10" t="s">
        <v>38</v>
      </c>
      <c r="E5" s="10" t="s">
        <v>39</v>
      </c>
      <c r="F5" s="10" t="s">
        <v>40</v>
      </c>
      <c r="G5" s="10"/>
      <c r="H5" s="10" t="s">
        <v>36</v>
      </c>
      <c r="I5" s="10" t="s">
        <v>15</v>
      </c>
      <c r="J5" s="10" t="s">
        <v>22</v>
      </c>
      <c r="K5" s="10" t="s">
        <v>23</v>
      </c>
      <c r="L5" s="10" t="s">
        <v>24</v>
      </c>
    </row>
    <row r="6" spans="2:12">
      <c r="B6" s="3" t="s">
        <v>1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26</v>
      </c>
      <c r="H6" s="12" t="s">
        <v>28</v>
      </c>
      <c r="I6" s="12" t="s">
        <v>27</v>
      </c>
      <c r="J6" s="12" t="s">
        <v>30</v>
      </c>
      <c r="K6" s="12" t="s">
        <v>32</v>
      </c>
      <c r="L6" s="12" t="s">
        <v>33</v>
      </c>
    </row>
    <row r="7" spans="2:12">
      <c r="B7" s="20">
        <v>44075</v>
      </c>
      <c r="C7" s="13">
        <v>1491.9779999999998</v>
      </c>
      <c r="D7" s="13">
        <v>1516.3333333333333</v>
      </c>
      <c r="E7" s="13">
        <v>1455.4449999999999</v>
      </c>
      <c r="F7" s="13">
        <v>1075.94</v>
      </c>
      <c r="G7" s="5">
        <v>0</v>
      </c>
      <c r="H7" s="5">
        <v>10</v>
      </c>
      <c r="I7" s="5">
        <v>3755</v>
      </c>
      <c r="J7" s="35">
        <f>H7/I7</f>
        <v>2.6631158455392811E-3</v>
      </c>
      <c r="K7" s="13">
        <f>G7/86400000</f>
        <v>0</v>
      </c>
      <c r="L7" s="13">
        <f>100-K7</f>
        <v>100</v>
      </c>
    </row>
    <row r="8" spans="2:12">
      <c r="B8" s="31">
        <v>44076</v>
      </c>
      <c r="C8" s="13">
        <v>2023.3400000000001</v>
      </c>
      <c r="D8" s="13">
        <v>2208.52</v>
      </c>
      <c r="E8" s="13">
        <v>1745.57</v>
      </c>
      <c r="F8" s="13">
        <v>1166.1300000000001</v>
      </c>
      <c r="G8" s="5">
        <v>1200000</v>
      </c>
      <c r="H8" s="5">
        <v>87</v>
      </c>
      <c r="I8" s="5">
        <v>40225</v>
      </c>
      <c r="J8" s="35">
        <f t="shared" ref="J8:J36" si="0">H8/I8</f>
        <v>2.1628340584213799E-3</v>
      </c>
      <c r="K8" s="13">
        <f t="shared" ref="K8:K36" si="1">G8/86400000</f>
        <v>1.3888888888888888E-2</v>
      </c>
      <c r="L8" s="13">
        <f t="shared" ref="L8:L36" si="2">100-K8</f>
        <v>99.986111111111114</v>
      </c>
    </row>
    <row r="9" spans="2:12">
      <c r="B9" s="4">
        <v>44077</v>
      </c>
      <c r="C9" s="13">
        <v>1873.0760000000002</v>
      </c>
      <c r="D9" s="13">
        <v>2037.6666666666667</v>
      </c>
      <c r="E9" s="13">
        <v>1626.19</v>
      </c>
      <c r="F9" s="13">
        <v>1133.6500000000001</v>
      </c>
      <c r="G9" s="5">
        <v>1200000</v>
      </c>
      <c r="H9" s="5">
        <v>110</v>
      </c>
      <c r="I9" s="5">
        <v>35241</v>
      </c>
      <c r="J9" s="35">
        <f t="shared" si="0"/>
        <v>3.1213643199682188E-3</v>
      </c>
      <c r="K9" s="13">
        <f t="shared" si="1"/>
        <v>1.3888888888888888E-2</v>
      </c>
      <c r="L9" s="13">
        <f t="shared" si="2"/>
        <v>99.986111111111114</v>
      </c>
    </row>
    <row r="10" spans="2:12">
      <c r="B10" s="4">
        <v>44078</v>
      </c>
      <c r="C10" s="13">
        <v>1842.3760000000002</v>
      </c>
      <c r="D10" s="13">
        <v>2015.89</v>
      </c>
      <c r="E10" s="13">
        <v>1582.105</v>
      </c>
      <c r="F10" s="13">
        <v>1130.6300000000001</v>
      </c>
      <c r="G10" s="5">
        <v>1200000</v>
      </c>
      <c r="H10" s="5">
        <v>88</v>
      </c>
      <c r="I10" s="5">
        <v>33085</v>
      </c>
      <c r="J10" s="35">
        <f t="shared" si="0"/>
        <v>2.6598156264168054E-3</v>
      </c>
      <c r="K10" s="13">
        <f t="shared" si="1"/>
        <v>1.3888888888888888E-2</v>
      </c>
      <c r="L10" s="13">
        <f t="shared" si="2"/>
        <v>99.986111111111114</v>
      </c>
    </row>
    <row r="11" spans="2:12">
      <c r="B11" s="4">
        <v>44079</v>
      </c>
      <c r="C11" s="13">
        <v>1799.98</v>
      </c>
      <c r="D11" s="13">
        <v>1953.6699999999998</v>
      </c>
      <c r="E11" s="13">
        <v>1569.4449999999999</v>
      </c>
      <c r="F11" s="13">
        <v>1108.24</v>
      </c>
      <c r="G11" s="5">
        <v>1200000</v>
      </c>
      <c r="H11" s="5">
        <v>99</v>
      </c>
      <c r="I11" s="5">
        <v>33739</v>
      </c>
      <c r="J11" s="35">
        <f t="shared" si="0"/>
        <v>2.9342896944189218E-3</v>
      </c>
      <c r="K11" s="13">
        <f t="shared" si="1"/>
        <v>1.3888888888888888E-2</v>
      </c>
      <c r="L11" s="13">
        <f t="shared" si="2"/>
        <v>99.986111111111114</v>
      </c>
    </row>
    <row r="12" spans="2:12">
      <c r="B12" s="4">
        <v>44080</v>
      </c>
      <c r="C12" s="13">
        <v>1789.7220000000002</v>
      </c>
      <c r="D12" s="13">
        <v>1949.1166666666666</v>
      </c>
      <c r="E12" s="13">
        <v>1550.63</v>
      </c>
      <c r="F12" s="13">
        <v>1109.92</v>
      </c>
      <c r="G12" s="5">
        <v>1200000</v>
      </c>
      <c r="H12" s="5">
        <v>89</v>
      </c>
      <c r="I12" s="5">
        <v>31204</v>
      </c>
      <c r="J12" s="35">
        <f t="shared" si="0"/>
        <v>2.8521984360979362E-3</v>
      </c>
      <c r="K12" s="13">
        <f t="shared" si="1"/>
        <v>1.3888888888888888E-2</v>
      </c>
      <c r="L12" s="13">
        <f t="shared" si="2"/>
        <v>99.986111111111114</v>
      </c>
    </row>
    <row r="13" spans="2:12">
      <c r="B13" s="20">
        <v>44081</v>
      </c>
      <c r="C13" s="13">
        <v>1511.952</v>
      </c>
      <c r="D13" s="13">
        <v>1535.0766666666666</v>
      </c>
      <c r="E13" s="13">
        <v>1477.2649999999999</v>
      </c>
      <c r="F13" s="13">
        <v>1073.1500000000001</v>
      </c>
      <c r="G13" s="5">
        <v>0</v>
      </c>
      <c r="H13" s="5">
        <v>10</v>
      </c>
      <c r="I13" s="5">
        <v>4960</v>
      </c>
      <c r="J13" s="35">
        <f t="shared" si="0"/>
        <v>2.0161290322580645E-3</v>
      </c>
      <c r="K13" s="13">
        <f t="shared" si="1"/>
        <v>0</v>
      </c>
      <c r="L13" s="13">
        <f t="shared" si="2"/>
        <v>100</v>
      </c>
    </row>
    <row r="14" spans="2:12">
      <c r="B14" s="20">
        <v>44082</v>
      </c>
      <c r="C14" s="13">
        <v>1512.9940000000001</v>
      </c>
      <c r="D14" s="13">
        <v>1555.4866666666667</v>
      </c>
      <c r="E14" s="13">
        <v>1449.2550000000001</v>
      </c>
      <c r="F14" s="13">
        <v>1064.27</v>
      </c>
      <c r="G14" s="5">
        <v>0</v>
      </c>
      <c r="H14" s="5">
        <v>11</v>
      </c>
      <c r="I14" s="5">
        <v>3826</v>
      </c>
      <c r="J14" s="35">
        <f t="shared" si="0"/>
        <v>2.8750653423941452E-3</v>
      </c>
      <c r="K14" s="13">
        <f t="shared" si="1"/>
        <v>0</v>
      </c>
      <c r="L14" s="13">
        <f t="shared" si="2"/>
        <v>100</v>
      </c>
    </row>
    <row r="15" spans="2:12">
      <c r="B15" s="31">
        <v>44083</v>
      </c>
      <c r="C15" s="13">
        <v>1848.8419999999999</v>
      </c>
      <c r="D15" s="13">
        <v>2027.4466666666667</v>
      </c>
      <c r="E15" s="13">
        <v>1580.9349999999999</v>
      </c>
      <c r="F15" s="13">
        <v>1107.05</v>
      </c>
      <c r="G15" s="5">
        <v>1200000</v>
      </c>
      <c r="H15" s="5">
        <v>100</v>
      </c>
      <c r="I15" s="5">
        <v>39419</v>
      </c>
      <c r="J15" s="35">
        <f t="shared" si="0"/>
        <v>2.5368477130317869E-3</v>
      </c>
      <c r="K15" s="13">
        <f t="shared" si="1"/>
        <v>1.3888888888888888E-2</v>
      </c>
      <c r="L15" s="13">
        <f t="shared" si="2"/>
        <v>99.986111111111114</v>
      </c>
    </row>
    <row r="16" spans="2:12">
      <c r="B16" s="4">
        <v>44084</v>
      </c>
      <c r="C16" s="13">
        <v>1871.0239999999999</v>
      </c>
      <c r="D16" s="13">
        <v>2053.6633333333334</v>
      </c>
      <c r="E16" s="13">
        <v>1597.0650000000001</v>
      </c>
      <c r="F16" s="13">
        <v>1136.06</v>
      </c>
      <c r="G16" s="5">
        <v>1200000</v>
      </c>
      <c r="H16" s="5">
        <v>115</v>
      </c>
      <c r="I16" s="5">
        <v>37998</v>
      </c>
      <c r="J16" s="35">
        <f t="shared" si="0"/>
        <v>3.0264750776356651E-3</v>
      </c>
      <c r="K16" s="13">
        <f t="shared" si="1"/>
        <v>1.3888888888888888E-2</v>
      </c>
      <c r="L16" s="13">
        <f t="shared" si="2"/>
        <v>99.986111111111114</v>
      </c>
    </row>
    <row r="17" spans="2:12">
      <c r="B17" s="4">
        <v>44085</v>
      </c>
      <c r="C17" s="13">
        <v>1873.5</v>
      </c>
      <c r="D17" s="13">
        <v>2070.9466666666667</v>
      </c>
      <c r="E17" s="13">
        <v>1577.33</v>
      </c>
      <c r="F17" s="13">
        <v>1124.6199999999999</v>
      </c>
      <c r="G17" s="5">
        <v>1200000</v>
      </c>
      <c r="H17" s="5">
        <v>112</v>
      </c>
      <c r="I17" s="5">
        <v>34038</v>
      </c>
      <c r="J17" s="35">
        <f t="shared" si="0"/>
        <v>3.2904400963628885E-3</v>
      </c>
      <c r="K17" s="13">
        <f t="shared" si="1"/>
        <v>1.3888888888888888E-2</v>
      </c>
      <c r="L17" s="13">
        <f t="shared" si="2"/>
        <v>99.986111111111114</v>
      </c>
    </row>
    <row r="18" spans="2:12">
      <c r="B18" s="4">
        <v>44086</v>
      </c>
      <c r="C18" s="13">
        <v>1828.646</v>
      </c>
      <c r="D18" s="13">
        <v>2014.8966666666668</v>
      </c>
      <c r="E18" s="13">
        <v>1549.27</v>
      </c>
      <c r="F18" s="13">
        <v>1115.27</v>
      </c>
      <c r="G18" s="5">
        <v>1200000</v>
      </c>
      <c r="H18" s="5">
        <v>120</v>
      </c>
      <c r="I18" s="5">
        <v>31454</v>
      </c>
      <c r="J18" s="35">
        <f t="shared" si="0"/>
        <v>3.8150950594518979E-3</v>
      </c>
      <c r="K18" s="13">
        <f t="shared" si="1"/>
        <v>1.3888888888888888E-2</v>
      </c>
      <c r="L18" s="13">
        <f t="shared" si="2"/>
        <v>99.986111111111114</v>
      </c>
    </row>
    <row r="19" spans="2:12">
      <c r="B19" s="4">
        <v>44087</v>
      </c>
      <c r="C19" s="13">
        <v>1813.2039999999997</v>
      </c>
      <c r="D19" s="13">
        <v>1986.6200000000001</v>
      </c>
      <c r="E19" s="13">
        <v>1553.08</v>
      </c>
      <c r="F19" s="13">
        <v>1110.6099999999999</v>
      </c>
      <c r="G19" s="5">
        <v>1200000</v>
      </c>
      <c r="H19" s="5">
        <v>95</v>
      </c>
      <c r="I19" s="5">
        <v>29399</v>
      </c>
      <c r="J19" s="35">
        <f t="shared" si="0"/>
        <v>3.2314024286540359E-3</v>
      </c>
      <c r="K19" s="13">
        <f t="shared" si="1"/>
        <v>1.3888888888888888E-2</v>
      </c>
      <c r="L19" s="13">
        <f t="shared" si="2"/>
        <v>99.986111111111114</v>
      </c>
    </row>
    <row r="20" spans="2:12">
      <c r="B20" s="20">
        <v>44088</v>
      </c>
      <c r="C20" s="13">
        <v>1506.5039999999999</v>
      </c>
      <c r="D20" s="13">
        <v>1550.4366666666667</v>
      </c>
      <c r="E20" s="13">
        <v>1440.605</v>
      </c>
      <c r="F20" s="13">
        <v>1075.42</v>
      </c>
      <c r="G20" s="5">
        <v>0</v>
      </c>
      <c r="H20" s="5">
        <v>5</v>
      </c>
      <c r="I20" s="5">
        <v>5236</v>
      </c>
      <c r="J20" s="35">
        <f t="shared" si="0"/>
        <v>9.5492742551566085E-4</v>
      </c>
      <c r="K20" s="13">
        <f t="shared" si="1"/>
        <v>0</v>
      </c>
      <c r="L20" s="13">
        <f t="shared" si="2"/>
        <v>100</v>
      </c>
    </row>
    <row r="21" spans="2:12">
      <c r="B21" s="20">
        <v>44089</v>
      </c>
      <c r="C21" s="13">
        <v>1545.1779999999999</v>
      </c>
      <c r="D21" s="13">
        <v>1593.3866666666665</v>
      </c>
      <c r="E21" s="13">
        <v>1472.865</v>
      </c>
      <c r="F21" s="13">
        <v>1080.1400000000001</v>
      </c>
      <c r="G21" s="5">
        <v>0</v>
      </c>
      <c r="H21" s="5">
        <v>8</v>
      </c>
      <c r="I21" s="5">
        <v>4508</v>
      </c>
      <c r="J21" s="35">
        <f t="shared" si="0"/>
        <v>1.7746228926353151E-3</v>
      </c>
      <c r="K21" s="13">
        <f t="shared" si="1"/>
        <v>0</v>
      </c>
      <c r="L21" s="13">
        <f t="shared" si="2"/>
        <v>100</v>
      </c>
    </row>
    <row r="22" spans="2:12">
      <c r="B22" s="31">
        <v>44090</v>
      </c>
      <c r="C22" s="13">
        <v>1754.8120000000004</v>
      </c>
      <c r="D22" s="13">
        <v>1881.8533333333335</v>
      </c>
      <c r="E22" s="13">
        <v>1564.25</v>
      </c>
      <c r="F22" s="13">
        <v>1108.55</v>
      </c>
      <c r="G22" s="5">
        <v>1200000</v>
      </c>
      <c r="H22" s="5">
        <v>115</v>
      </c>
      <c r="I22" s="5">
        <v>36685</v>
      </c>
      <c r="J22" s="35">
        <f t="shared" si="0"/>
        <v>3.134796238244514E-3</v>
      </c>
      <c r="K22" s="13">
        <f t="shared" si="1"/>
        <v>1.3888888888888888E-2</v>
      </c>
      <c r="L22" s="13">
        <f t="shared" si="2"/>
        <v>99.986111111111114</v>
      </c>
    </row>
    <row r="23" spans="2:12">
      <c r="B23" s="4">
        <v>44091</v>
      </c>
      <c r="C23" s="13">
        <v>1721.69</v>
      </c>
      <c r="D23" s="13">
        <v>1829.11</v>
      </c>
      <c r="E23" s="13">
        <v>1560.56</v>
      </c>
      <c r="F23" s="13">
        <v>1101.74</v>
      </c>
      <c r="G23" s="5">
        <v>1200000</v>
      </c>
      <c r="H23" s="5">
        <v>129</v>
      </c>
      <c r="I23" s="5">
        <v>30911</v>
      </c>
      <c r="J23" s="35">
        <f t="shared" si="0"/>
        <v>4.173271650868623E-3</v>
      </c>
      <c r="K23" s="13">
        <f t="shared" si="1"/>
        <v>1.3888888888888888E-2</v>
      </c>
      <c r="L23" s="13">
        <f t="shared" si="2"/>
        <v>99.986111111111114</v>
      </c>
    </row>
    <row r="24" spans="2:12">
      <c r="B24" s="4">
        <v>44092</v>
      </c>
      <c r="C24" s="13">
        <v>1749.9600000000003</v>
      </c>
      <c r="D24" s="13">
        <v>1890.22</v>
      </c>
      <c r="E24" s="13">
        <v>1539.5700000000002</v>
      </c>
      <c r="F24" s="13">
        <v>1107.8800000000001</v>
      </c>
      <c r="G24" s="5">
        <v>1200000</v>
      </c>
      <c r="H24" s="5">
        <v>92</v>
      </c>
      <c r="I24" s="5">
        <v>28815</v>
      </c>
      <c r="J24" s="35">
        <f t="shared" si="0"/>
        <v>3.1927815373937185E-3</v>
      </c>
      <c r="K24" s="13">
        <f t="shared" si="1"/>
        <v>1.3888888888888888E-2</v>
      </c>
      <c r="L24" s="13">
        <f t="shared" si="2"/>
        <v>99.986111111111114</v>
      </c>
    </row>
    <row r="25" spans="2:12">
      <c r="B25" s="4">
        <v>44093</v>
      </c>
      <c r="C25" s="13">
        <v>1715.5340000000001</v>
      </c>
      <c r="D25" s="13">
        <v>1840.63</v>
      </c>
      <c r="E25" s="13">
        <v>1527.8899999999999</v>
      </c>
      <c r="F25" s="13">
        <v>1106.44</v>
      </c>
      <c r="G25" s="5">
        <v>1200000</v>
      </c>
      <c r="H25" s="5">
        <v>90</v>
      </c>
      <c r="I25" s="5">
        <v>27711</v>
      </c>
      <c r="J25" s="35">
        <f t="shared" si="0"/>
        <v>3.247807729782397E-3</v>
      </c>
      <c r="K25" s="13">
        <f t="shared" si="1"/>
        <v>1.3888888888888888E-2</v>
      </c>
      <c r="L25" s="13">
        <f t="shared" si="2"/>
        <v>99.986111111111114</v>
      </c>
    </row>
    <row r="26" spans="2:12">
      <c r="B26" s="4">
        <v>44094</v>
      </c>
      <c r="C26" s="13">
        <v>1677.05</v>
      </c>
      <c r="D26" s="13">
        <v>1780.2266666666665</v>
      </c>
      <c r="E26" s="13">
        <v>1522.2850000000001</v>
      </c>
      <c r="F26" s="13">
        <v>1091.3699999999999</v>
      </c>
      <c r="G26" s="5">
        <v>1200000</v>
      </c>
      <c r="H26" s="5">
        <v>77</v>
      </c>
      <c r="I26" s="5">
        <v>25355</v>
      </c>
      <c r="J26" s="35">
        <f t="shared" si="0"/>
        <v>3.036876355748373E-3</v>
      </c>
      <c r="K26" s="13">
        <f t="shared" si="1"/>
        <v>1.3888888888888888E-2</v>
      </c>
      <c r="L26" s="13">
        <f t="shared" si="2"/>
        <v>99.986111111111114</v>
      </c>
    </row>
    <row r="27" spans="2:12">
      <c r="B27" s="20">
        <v>44095</v>
      </c>
      <c r="C27" s="13">
        <v>1501.356</v>
      </c>
      <c r="D27" s="13">
        <v>1515.2266666666667</v>
      </c>
      <c r="E27" s="13">
        <v>1480.55</v>
      </c>
      <c r="F27" s="13">
        <v>1062.75</v>
      </c>
      <c r="G27" s="5">
        <v>0</v>
      </c>
      <c r="H27" s="5">
        <v>7</v>
      </c>
      <c r="I27" s="5">
        <v>3613</v>
      </c>
      <c r="J27" s="35">
        <f t="shared" si="0"/>
        <v>1.9374481040686411E-3</v>
      </c>
      <c r="K27" s="13">
        <f t="shared" si="1"/>
        <v>0</v>
      </c>
      <c r="L27" s="13">
        <f t="shared" si="2"/>
        <v>100</v>
      </c>
    </row>
    <row r="28" spans="2:12">
      <c r="B28" s="20">
        <v>44096</v>
      </c>
      <c r="C28" s="13">
        <v>1641.8439999999998</v>
      </c>
      <c r="D28" s="13">
        <v>1538.0900000000001</v>
      </c>
      <c r="E28" s="13">
        <v>1797.4749999999999</v>
      </c>
      <c r="F28" s="13">
        <v>1102.72</v>
      </c>
      <c r="G28" s="5">
        <v>0</v>
      </c>
      <c r="H28" s="5">
        <v>26</v>
      </c>
      <c r="I28" s="5">
        <v>4438</v>
      </c>
      <c r="J28" s="35">
        <f t="shared" si="0"/>
        <v>5.8584948174853534E-3</v>
      </c>
      <c r="K28" s="13">
        <f t="shared" si="1"/>
        <v>0</v>
      </c>
      <c r="L28" s="13">
        <f t="shared" si="2"/>
        <v>100</v>
      </c>
    </row>
    <row r="29" spans="2:12">
      <c r="B29" s="31">
        <v>44097</v>
      </c>
      <c r="C29" s="13">
        <v>1729.896</v>
      </c>
      <c r="D29" s="13">
        <v>1839.4533333333336</v>
      </c>
      <c r="E29" s="13">
        <v>1565.56</v>
      </c>
      <c r="F29" s="13">
        <v>1097.4000000000001</v>
      </c>
      <c r="G29" s="5">
        <v>1200000</v>
      </c>
      <c r="H29" s="5">
        <v>110</v>
      </c>
      <c r="I29" s="5">
        <v>30658</v>
      </c>
      <c r="J29" s="35">
        <f t="shared" si="0"/>
        <v>3.5879705134059625E-3</v>
      </c>
      <c r="K29" s="13">
        <f t="shared" si="1"/>
        <v>1.3888888888888888E-2</v>
      </c>
      <c r="L29" s="13">
        <f t="shared" si="2"/>
        <v>99.986111111111114</v>
      </c>
    </row>
    <row r="30" spans="2:12">
      <c r="B30" s="4">
        <v>44098</v>
      </c>
      <c r="C30" s="13">
        <v>1667.8319999999999</v>
      </c>
      <c r="D30" s="13">
        <v>1781.45</v>
      </c>
      <c r="E30" s="13">
        <v>1497.405</v>
      </c>
      <c r="F30" s="13">
        <v>1082.96</v>
      </c>
      <c r="G30" s="5">
        <v>1200000</v>
      </c>
      <c r="H30" s="5">
        <v>112</v>
      </c>
      <c r="I30" s="5">
        <v>29114</v>
      </c>
      <c r="J30" s="35">
        <f t="shared" si="0"/>
        <v>3.8469464862265577E-3</v>
      </c>
      <c r="K30" s="13">
        <f t="shared" si="1"/>
        <v>1.3888888888888888E-2</v>
      </c>
      <c r="L30" s="13">
        <f t="shared" si="2"/>
        <v>99.986111111111114</v>
      </c>
    </row>
    <row r="31" spans="2:12">
      <c r="B31" s="4">
        <v>44099</v>
      </c>
      <c r="C31" s="13">
        <v>1710.7840000000001</v>
      </c>
      <c r="D31" s="13">
        <v>1835.5033333333333</v>
      </c>
      <c r="E31" s="13">
        <v>1523.7049999999999</v>
      </c>
      <c r="F31" s="13">
        <v>1084.55</v>
      </c>
      <c r="G31" s="5">
        <v>1200000</v>
      </c>
      <c r="H31" s="5">
        <v>102</v>
      </c>
      <c r="I31" s="5">
        <v>29830</v>
      </c>
      <c r="J31" s="35">
        <f t="shared" si="0"/>
        <v>3.4193764666443178E-3</v>
      </c>
      <c r="K31" s="13">
        <f t="shared" si="1"/>
        <v>1.3888888888888888E-2</v>
      </c>
      <c r="L31" s="13">
        <f t="shared" si="2"/>
        <v>99.986111111111114</v>
      </c>
    </row>
    <row r="32" spans="2:12">
      <c r="B32" s="4">
        <v>44100</v>
      </c>
      <c r="C32" s="13">
        <v>1728.1560000000002</v>
      </c>
      <c r="D32" s="13">
        <v>1875.386666666667</v>
      </c>
      <c r="E32" s="13">
        <v>1507.31</v>
      </c>
      <c r="F32" s="13">
        <v>1086.8</v>
      </c>
      <c r="G32" s="5">
        <v>1200000</v>
      </c>
      <c r="H32" s="5">
        <v>92</v>
      </c>
      <c r="I32" s="5">
        <v>31512</v>
      </c>
      <c r="J32" s="35">
        <f t="shared" si="0"/>
        <v>2.9195227215029194E-3</v>
      </c>
      <c r="K32" s="13">
        <f t="shared" si="1"/>
        <v>1.3888888888888888E-2</v>
      </c>
      <c r="L32" s="13">
        <f t="shared" si="2"/>
        <v>99.986111111111114</v>
      </c>
    </row>
    <row r="33" spans="2:12">
      <c r="B33" s="4">
        <v>44101</v>
      </c>
      <c r="C33" s="13">
        <v>1872.6279999999999</v>
      </c>
      <c r="D33" s="13">
        <v>2050.6066666666666</v>
      </c>
      <c r="E33" s="13">
        <v>1605.6599999999999</v>
      </c>
      <c r="F33" s="13">
        <v>1148.4100000000001</v>
      </c>
      <c r="G33" s="5">
        <v>1200000</v>
      </c>
      <c r="H33" s="5">
        <v>135</v>
      </c>
      <c r="I33" s="5">
        <v>33961</v>
      </c>
      <c r="J33" s="35">
        <f t="shared" si="0"/>
        <v>3.9751479638408761E-3</v>
      </c>
      <c r="K33" s="13">
        <f t="shared" si="1"/>
        <v>1.3888888888888888E-2</v>
      </c>
      <c r="L33" s="13">
        <f t="shared" si="2"/>
        <v>99.986111111111114</v>
      </c>
    </row>
    <row r="34" spans="2:12">
      <c r="B34" s="20">
        <v>44102</v>
      </c>
      <c r="C34" s="13">
        <v>1474.3</v>
      </c>
      <c r="D34" s="13">
        <v>1500.3733333333332</v>
      </c>
      <c r="E34" s="13">
        <v>1435.19</v>
      </c>
      <c r="F34" s="13">
        <v>1058.55</v>
      </c>
      <c r="G34" s="5">
        <v>0</v>
      </c>
      <c r="H34" s="5">
        <v>13</v>
      </c>
      <c r="I34" s="5">
        <v>5200</v>
      </c>
      <c r="J34" s="35">
        <f t="shared" si="0"/>
        <v>2.5000000000000001E-3</v>
      </c>
      <c r="K34" s="13">
        <f t="shared" si="1"/>
        <v>0</v>
      </c>
      <c r="L34" s="13">
        <f t="shared" si="2"/>
        <v>100</v>
      </c>
    </row>
    <row r="35" spans="2:12">
      <c r="B35" s="20">
        <v>44103</v>
      </c>
      <c r="C35" s="13">
        <v>1472.2540000000001</v>
      </c>
      <c r="D35" s="13">
        <v>1504.5533333333333</v>
      </c>
      <c r="E35" s="13">
        <v>1423.8049999999998</v>
      </c>
      <c r="F35" s="13">
        <v>1073.51</v>
      </c>
      <c r="G35" s="5">
        <v>0</v>
      </c>
      <c r="H35" s="5">
        <v>12</v>
      </c>
      <c r="I35" s="5">
        <v>4416</v>
      </c>
      <c r="J35" s="35">
        <f t="shared" si="0"/>
        <v>2.717391304347826E-3</v>
      </c>
      <c r="K35" s="13">
        <f t="shared" si="1"/>
        <v>0</v>
      </c>
      <c r="L35" s="13">
        <f t="shared" si="2"/>
        <v>100</v>
      </c>
    </row>
    <row r="36" spans="2:12">
      <c r="B36" s="21">
        <v>44104</v>
      </c>
      <c r="C36" s="13">
        <v>1853.7400000000002</v>
      </c>
      <c r="D36" s="13">
        <v>2005.2666666666671</v>
      </c>
      <c r="E36" s="13">
        <v>1626.45</v>
      </c>
      <c r="F36" s="13">
        <v>1120.44</v>
      </c>
      <c r="G36" s="5">
        <v>1200000</v>
      </c>
      <c r="H36" s="5">
        <v>300</v>
      </c>
      <c r="I36" s="5">
        <v>42579</v>
      </c>
      <c r="J36" s="35">
        <f t="shared" si="0"/>
        <v>7.0457267667159871E-3</v>
      </c>
      <c r="K36" s="13">
        <f t="shared" si="1"/>
        <v>1.3888888888888888E-2</v>
      </c>
      <c r="L36" s="13">
        <f t="shared" si="2"/>
        <v>99.986111111111114</v>
      </c>
    </row>
    <row r="37" spans="2:12">
      <c r="B37" s="4"/>
      <c r="C37" s="5"/>
      <c r="D37" s="5"/>
      <c r="E37" s="5"/>
      <c r="F37" s="5"/>
      <c r="G37" s="5"/>
      <c r="H37" s="14"/>
      <c r="I37" s="14"/>
      <c r="J37" s="14"/>
      <c r="K37" s="13"/>
      <c r="L37" s="13"/>
    </row>
    <row r="38" spans="2:12">
      <c r="B38" s="15" t="s">
        <v>2</v>
      </c>
      <c r="C38" s="16">
        <v>257020.75999999995</v>
      </c>
      <c r="D38" s="16">
        <v>164211.31999999998</v>
      </c>
      <c r="E38" s="16">
        <v>92809.44</v>
      </c>
      <c r="F38" s="16">
        <v>33045.17</v>
      </c>
      <c r="G38" s="16">
        <f t="shared" ref="G38" si="3">SUM(G7:G37)</f>
        <v>25200000</v>
      </c>
      <c r="H38" s="16">
        <f t="shared" ref="H38:I38" si="4">SUM(H7:H37)</f>
        <v>2471</v>
      </c>
      <c r="I38" s="16">
        <f t="shared" si="4"/>
        <v>732885</v>
      </c>
      <c r="J38" s="30" t="s">
        <v>34</v>
      </c>
      <c r="K38" s="17" t="s">
        <v>34</v>
      </c>
      <c r="L38" s="17" t="s">
        <v>34</v>
      </c>
    </row>
    <row r="39" spans="2:12" ht="25.5">
      <c r="B39" s="19" t="s">
        <v>3</v>
      </c>
      <c r="C39" s="18">
        <v>1713.4717333333333</v>
      </c>
      <c r="D39" s="18">
        <v>1824.5702222222221</v>
      </c>
      <c r="E39" s="18">
        <v>1546.8239999999998</v>
      </c>
      <c r="F39" s="18">
        <v>1101.5056666666667</v>
      </c>
      <c r="G39" s="18">
        <f t="shared" ref="G39:L39" si="5">AVERAGE(G7:G37)</f>
        <v>840000</v>
      </c>
      <c r="H39" s="22">
        <f t="shared" ref="H39:I39" si="6">IF(SUM(H7:H37)=0,0,AVERAGEIF(H7:H37,"&lt;&gt;0"))</f>
        <v>82.36666666666666</v>
      </c>
      <c r="I39" s="22">
        <f t="shared" si="6"/>
        <v>24429.5</v>
      </c>
      <c r="J39" s="36">
        <f t="shared" si="5"/>
        <v>3.1502727235026028E-3</v>
      </c>
      <c r="K39" s="18">
        <f t="shared" si="5"/>
        <v>9.7222222222222241E-3</v>
      </c>
      <c r="L39" s="18">
        <f t="shared" si="5"/>
        <v>99.99027777777782</v>
      </c>
    </row>
    <row r="42" spans="2:12" hidden="1">
      <c r="B42" s="1" t="s">
        <v>35</v>
      </c>
      <c r="C42" s="11">
        <v>1</v>
      </c>
      <c r="D42" s="11">
        <v>2</v>
      </c>
      <c r="E42" s="11">
        <v>3</v>
      </c>
      <c r="F42" s="11">
        <v>4</v>
      </c>
      <c r="G42" s="11">
        <v>5</v>
      </c>
      <c r="H42" s="11">
        <v>6</v>
      </c>
      <c r="I42" s="11">
        <v>7</v>
      </c>
      <c r="J42" s="11">
        <v>8</v>
      </c>
      <c r="K42" s="11">
        <v>9</v>
      </c>
      <c r="L42" s="11">
        <v>10</v>
      </c>
    </row>
    <row r="43" spans="2:12" hidden="1">
      <c r="B43" s="1" t="s">
        <v>35</v>
      </c>
      <c r="C43" s="11">
        <v>1</v>
      </c>
      <c r="D43" s="11"/>
      <c r="E43" s="11"/>
      <c r="F43" s="11"/>
      <c r="G43" s="11">
        <v>2</v>
      </c>
      <c r="H43" s="11">
        <v>3</v>
      </c>
      <c r="I43" s="11">
        <v>4</v>
      </c>
      <c r="J43" s="11">
        <v>5</v>
      </c>
      <c r="K43" s="11">
        <v>6</v>
      </c>
      <c r="L43" s="11">
        <v>7</v>
      </c>
    </row>
    <row r="44" spans="2:12" ht="25.5">
      <c r="B44" s="6" t="s">
        <v>7</v>
      </c>
      <c r="C44" s="2" t="s">
        <v>37</v>
      </c>
      <c r="D44" s="40" t="s">
        <v>43</v>
      </c>
      <c r="E44" s="41"/>
      <c r="F44" s="42"/>
      <c r="G44" s="40" t="s">
        <v>45</v>
      </c>
      <c r="H44" s="41"/>
      <c r="I44" s="41"/>
      <c r="J44" s="41"/>
      <c r="K44" s="41"/>
      <c r="L44" s="42"/>
    </row>
    <row r="45" spans="2:12" ht="48">
      <c r="B45" s="7" t="s">
        <v>13</v>
      </c>
      <c r="C45" s="9"/>
      <c r="D45" s="10" t="s">
        <v>38</v>
      </c>
      <c r="E45" s="10" t="s">
        <v>39</v>
      </c>
      <c r="F45" s="10" t="s">
        <v>40</v>
      </c>
      <c r="G45" s="10"/>
      <c r="H45" s="10" t="s">
        <v>36</v>
      </c>
      <c r="I45" s="10" t="s">
        <v>15</v>
      </c>
      <c r="J45" s="10" t="s">
        <v>22</v>
      </c>
      <c r="K45" s="10" t="s">
        <v>23</v>
      </c>
      <c r="L45" s="10" t="s">
        <v>24</v>
      </c>
    </row>
    <row r="46" spans="2:12">
      <c r="B46" s="3" t="s">
        <v>1</v>
      </c>
      <c r="C46" s="12" t="s">
        <v>25</v>
      </c>
      <c r="D46" s="12" t="s">
        <v>25</v>
      </c>
      <c r="E46" s="12" t="s">
        <v>25</v>
      </c>
      <c r="F46" s="12" t="s">
        <v>25</v>
      </c>
      <c r="G46" s="12" t="s">
        <v>26</v>
      </c>
      <c r="H46" s="12" t="s">
        <v>28</v>
      </c>
      <c r="I46" s="12" t="s">
        <v>27</v>
      </c>
      <c r="J46" s="12" t="s">
        <v>30</v>
      </c>
      <c r="K46" s="12" t="s">
        <v>32</v>
      </c>
      <c r="L46" s="12" t="s">
        <v>33</v>
      </c>
    </row>
    <row r="47" spans="2:12">
      <c r="B47" s="21">
        <v>43739</v>
      </c>
      <c r="C47" s="13">
        <v>2048.6320000000001</v>
      </c>
      <c r="D47" s="14">
        <v>2256.2199999999998</v>
      </c>
      <c r="E47" s="13">
        <v>1737.25</v>
      </c>
      <c r="F47" s="13">
        <v>1222.6100000000001</v>
      </c>
      <c r="G47" s="5">
        <v>1200000</v>
      </c>
      <c r="H47" s="5">
        <v>313</v>
      </c>
      <c r="I47" s="5">
        <v>42832</v>
      </c>
      <c r="J47" s="35">
        <f>H47/I47</f>
        <v>7.3076204706761299E-3</v>
      </c>
      <c r="K47" s="13">
        <f>G47/86400000</f>
        <v>1.3888888888888888E-2</v>
      </c>
      <c r="L47" s="13">
        <f>100-K47</f>
        <v>99.986111111111114</v>
      </c>
    </row>
    <row r="48" spans="2:12">
      <c r="B48" s="21">
        <v>43740</v>
      </c>
      <c r="C48" s="13">
        <v>2298.71</v>
      </c>
      <c r="D48" s="14">
        <v>2583.8333333333335</v>
      </c>
      <c r="E48" s="13">
        <v>1871.0250000000001</v>
      </c>
      <c r="F48" s="13">
        <v>1361.03</v>
      </c>
      <c r="G48" s="5">
        <v>1200000</v>
      </c>
      <c r="H48" s="5">
        <v>136</v>
      </c>
      <c r="I48" s="5">
        <v>38670</v>
      </c>
      <c r="J48" s="35">
        <f t="shared" ref="J48:J77" si="7">H48/I48</f>
        <v>3.5169381949831913E-3</v>
      </c>
      <c r="K48" s="13">
        <f t="shared" ref="K48:K76" si="8">G48/86400000</f>
        <v>1.3888888888888888E-2</v>
      </c>
      <c r="L48" s="13">
        <f t="shared" ref="L48:L76" si="9">100-K48</f>
        <v>99.986111111111114</v>
      </c>
    </row>
    <row r="49" spans="2:12">
      <c r="B49" s="21">
        <v>43741</v>
      </c>
      <c r="C49" s="13">
        <v>2051.386</v>
      </c>
      <c r="D49" s="14">
        <v>2265.81</v>
      </c>
      <c r="E49" s="13">
        <v>1729.75</v>
      </c>
      <c r="F49" s="13">
        <v>1196.92</v>
      </c>
      <c r="G49" s="5">
        <v>1200000</v>
      </c>
      <c r="H49" s="5">
        <v>112</v>
      </c>
      <c r="I49" s="5">
        <v>36289</v>
      </c>
      <c r="J49" s="35">
        <f t="shared" si="7"/>
        <v>3.0863347019758052E-3</v>
      </c>
      <c r="K49" s="13">
        <f t="shared" si="8"/>
        <v>1.3888888888888888E-2</v>
      </c>
      <c r="L49" s="13">
        <f t="shared" si="9"/>
        <v>99.986111111111114</v>
      </c>
    </row>
    <row r="50" spans="2:12">
      <c r="B50" s="21">
        <v>43742</v>
      </c>
      <c r="C50" s="13">
        <v>1835.9860000000001</v>
      </c>
      <c r="D50" s="14">
        <v>2010.7666666666667</v>
      </c>
      <c r="E50" s="13">
        <v>1573.8150000000001</v>
      </c>
      <c r="F50" s="13">
        <v>1108.6400000000001</v>
      </c>
      <c r="G50" s="5">
        <v>1200000</v>
      </c>
      <c r="H50" s="5">
        <v>103</v>
      </c>
      <c r="I50" s="5">
        <v>34492</v>
      </c>
      <c r="J50" s="35">
        <f t="shared" si="7"/>
        <v>2.9861996984808072E-3</v>
      </c>
      <c r="K50" s="13">
        <f t="shared" si="8"/>
        <v>1.3888888888888888E-2</v>
      </c>
      <c r="L50" s="13">
        <f t="shared" si="9"/>
        <v>99.986111111111114</v>
      </c>
    </row>
    <row r="51" spans="2:12">
      <c r="B51" s="20">
        <v>43743</v>
      </c>
      <c r="C51" s="13">
        <v>1502.002</v>
      </c>
      <c r="D51" s="14">
        <v>1551.7766666666666</v>
      </c>
      <c r="E51" s="13">
        <v>1427.3400000000001</v>
      </c>
      <c r="F51" s="13">
        <v>1066.27</v>
      </c>
      <c r="G51" s="5">
        <v>0</v>
      </c>
      <c r="H51" s="5">
        <v>8</v>
      </c>
      <c r="I51" s="5">
        <v>5215</v>
      </c>
      <c r="J51" s="35">
        <f t="shared" si="7"/>
        <v>1.5340364333652923E-3</v>
      </c>
      <c r="K51" s="13">
        <f t="shared" si="8"/>
        <v>0</v>
      </c>
      <c r="L51" s="13">
        <f t="shared" si="9"/>
        <v>100</v>
      </c>
    </row>
    <row r="52" spans="2:12">
      <c r="B52" s="20">
        <v>43744</v>
      </c>
      <c r="C52" s="13">
        <v>1507.8720000000001</v>
      </c>
      <c r="D52" s="14">
        <v>1542.3133333333335</v>
      </c>
      <c r="E52" s="13">
        <v>1456.21</v>
      </c>
      <c r="F52" s="13">
        <v>1062.46</v>
      </c>
      <c r="G52" s="5">
        <v>0</v>
      </c>
      <c r="H52" s="5">
        <v>25</v>
      </c>
      <c r="I52" s="5">
        <v>4323</v>
      </c>
      <c r="J52" s="35">
        <f t="shared" si="7"/>
        <v>5.7830210501966231E-3</v>
      </c>
      <c r="K52" s="13">
        <f t="shared" si="8"/>
        <v>0</v>
      </c>
      <c r="L52" s="13">
        <f t="shared" si="9"/>
        <v>100</v>
      </c>
    </row>
    <row r="53" spans="2:12">
      <c r="B53" s="21">
        <v>43745</v>
      </c>
      <c r="C53" s="13">
        <v>2007.7919999999999</v>
      </c>
      <c r="D53" s="14">
        <v>2218.5633333333335</v>
      </c>
      <c r="E53" s="13">
        <v>1691.635</v>
      </c>
      <c r="F53" s="13">
        <v>1159.05</v>
      </c>
      <c r="G53" s="5">
        <v>1200000</v>
      </c>
      <c r="H53" s="5">
        <v>95</v>
      </c>
      <c r="I53" s="5">
        <v>41478</v>
      </c>
      <c r="J53" s="35">
        <f t="shared" si="7"/>
        <v>2.2903707989777714E-3</v>
      </c>
      <c r="K53" s="13">
        <f t="shared" si="8"/>
        <v>1.3888888888888888E-2</v>
      </c>
      <c r="L53" s="13">
        <f t="shared" si="9"/>
        <v>99.986111111111114</v>
      </c>
    </row>
    <row r="54" spans="2:12">
      <c r="B54" s="21">
        <v>43746</v>
      </c>
      <c r="C54" s="13">
        <v>1899.5080000000003</v>
      </c>
      <c r="D54" s="14">
        <v>2087.1533333333332</v>
      </c>
      <c r="E54" s="13">
        <v>1618.04</v>
      </c>
      <c r="F54" s="13">
        <v>1141.93</v>
      </c>
      <c r="G54" s="5">
        <v>1200000</v>
      </c>
      <c r="H54" s="5">
        <v>106</v>
      </c>
      <c r="I54" s="5">
        <v>37142</v>
      </c>
      <c r="J54" s="35">
        <f t="shared" si="7"/>
        <v>2.8539120133541543E-3</v>
      </c>
      <c r="K54" s="13">
        <f t="shared" si="8"/>
        <v>1.3888888888888888E-2</v>
      </c>
      <c r="L54" s="13">
        <f t="shared" si="9"/>
        <v>99.986111111111114</v>
      </c>
    </row>
    <row r="55" spans="2:12">
      <c r="B55" s="21">
        <v>43747</v>
      </c>
      <c r="C55" s="13">
        <v>1881.7400000000002</v>
      </c>
      <c r="D55" s="14">
        <v>2083.0833333333335</v>
      </c>
      <c r="E55" s="13">
        <v>1579.7249999999999</v>
      </c>
      <c r="F55" s="13">
        <v>1113.57</v>
      </c>
      <c r="G55" s="5">
        <v>1200000</v>
      </c>
      <c r="H55" s="5">
        <v>116</v>
      </c>
      <c r="I55" s="5">
        <v>36777</v>
      </c>
      <c r="J55" s="35">
        <f t="shared" si="7"/>
        <v>3.15414525382712E-3</v>
      </c>
      <c r="K55" s="13">
        <f t="shared" si="8"/>
        <v>1.3888888888888888E-2</v>
      </c>
      <c r="L55" s="13">
        <f t="shared" si="9"/>
        <v>99.986111111111114</v>
      </c>
    </row>
    <row r="56" spans="2:12">
      <c r="B56" s="21">
        <v>43748</v>
      </c>
      <c r="C56" s="13">
        <v>1914.8139999999999</v>
      </c>
      <c r="D56" s="14">
        <v>2136.7433333333333</v>
      </c>
      <c r="E56" s="13">
        <v>1581.92</v>
      </c>
      <c r="F56" s="13">
        <v>1140.78</v>
      </c>
      <c r="G56" s="5">
        <v>1200000</v>
      </c>
      <c r="H56" s="5">
        <v>117</v>
      </c>
      <c r="I56" s="5">
        <v>36137</v>
      </c>
      <c r="J56" s="35">
        <f t="shared" si="7"/>
        <v>3.237678833328721E-3</v>
      </c>
      <c r="K56" s="13">
        <f t="shared" si="8"/>
        <v>1.3888888888888888E-2</v>
      </c>
      <c r="L56" s="13">
        <f t="shared" si="9"/>
        <v>99.986111111111114</v>
      </c>
    </row>
    <row r="57" spans="2:12">
      <c r="B57" s="21">
        <v>43749</v>
      </c>
      <c r="C57" s="13">
        <v>1934.0540000000001</v>
      </c>
      <c r="D57" s="14">
        <v>2153.48</v>
      </c>
      <c r="E57" s="13">
        <v>1604.915</v>
      </c>
      <c r="F57" s="13">
        <v>1142.78</v>
      </c>
      <c r="G57" s="5">
        <v>1200000</v>
      </c>
      <c r="H57" s="5">
        <v>88</v>
      </c>
      <c r="I57" s="5">
        <v>31234</v>
      </c>
      <c r="J57" s="35">
        <f t="shared" si="7"/>
        <v>2.8174425305756549E-3</v>
      </c>
      <c r="K57" s="13">
        <f t="shared" si="8"/>
        <v>1.3888888888888888E-2</v>
      </c>
      <c r="L57" s="13">
        <f t="shared" si="9"/>
        <v>99.986111111111114</v>
      </c>
    </row>
    <row r="58" spans="2:12">
      <c r="B58" s="20">
        <v>43750</v>
      </c>
      <c r="C58" s="13">
        <v>1503.8939999999998</v>
      </c>
      <c r="D58" s="14">
        <v>1551.4566666666667</v>
      </c>
      <c r="E58" s="13">
        <v>1432.5500000000002</v>
      </c>
      <c r="F58" s="13">
        <v>1063.6199999999999</v>
      </c>
      <c r="G58" s="5">
        <v>0</v>
      </c>
      <c r="H58" s="5">
        <v>18</v>
      </c>
      <c r="I58" s="5">
        <v>5092</v>
      </c>
      <c r="J58" s="35">
        <f t="shared" si="7"/>
        <v>3.5349567949725059E-3</v>
      </c>
      <c r="K58" s="13">
        <f t="shared" si="8"/>
        <v>0</v>
      </c>
      <c r="L58" s="13">
        <f t="shared" si="9"/>
        <v>100</v>
      </c>
    </row>
    <row r="59" spans="2:12">
      <c r="B59" s="20">
        <v>43751</v>
      </c>
      <c r="C59" s="13">
        <v>1511.9259999999999</v>
      </c>
      <c r="D59" s="14">
        <v>1528.6233333333332</v>
      </c>
      <c r="E59" s="13">
        <v>1486.88</v>
      </c>
      <c r="F59" s="13">
        <v>1076.79</v>
      </c>
      <c r="G59" s="5">
        <v>0</v>
      </c>
      <c r="H59" s="5">
        <v>13</v>
      </c>
      <c r="I59" s="5">
        <v>4290</v>
      </c>
      <c r="J59" s="35">
        <f t="shared" si="7"/>
        <v>3.0303030303030303E-3</v>
      </c>
      <c r="K59" s="13">
        <f t="shared" si="8"/>
        <v>0</v>
      </c>
      <c r="L59" s="13">
        <f t="shared" si="9"/>
        <v>100</v>
      </c>
    </row>
    <row r="60" spans="2:12">
      <c r="B60" s="21">
        <v>43752</v>
      </c>
      <c r="C60" s="13">
        <v>2363.386</v>
      </c>
      <c r="D60" s="14">
        <v>2671.1833333333334</v>
      </c>
      <c r="E60" s="13">
        <v>1901.69</v>
      </c>
      <c r="F60" s="13">
        <v>1381.12</v>
      </c>
      <c r="G60" s="5">
        <v>1200000</v>
      </c>
      <c r="H60" s="5">
        <v>130</v>
      </c>
      <c r="I60" s="5">
        <v>37646</v>
      </c>
      <c r="J60" s="35">
        <f t="shared" si="7"/>
        <v>3.4532221218721779E-3</v>
      </c>
      <c r="K60" s="13">
        <f t="shared" si="8"/>
        <v>1.3888888888888888E-2</v>
      </c>
      <c r="L60" s="13">
        <f t="shared" si="9"/>
        <v>99.986111111111114</v>
      </c>
    </row>
    <row r="61" spans="2:12">
      <c r="B61" s="21">
        <v>43753</v>
      </c>
      <c r="C61" s="13">
        <v>2282.5960000000005</v>
      </c>
      <c r="D61" s="14">
        <v>2540.3933333333334</v>
      </c>
      <c r="E61" s="13">
        <v>1895.9</v>
      </c>
      <c r="F61" s="13">
        <v>1233.93</v>
      </c>
      <c r="G61" s="5">
        <v>1200000</v>
      </c>
      <c r="H61" s="5">
        <v>112</v>
      </c>
      <c r="I61" s="5">
        <v>35130</v>
      </c>
      <c r="J61" s="35">
        <f t="shared" si="7"/>
        <v>3.188158269285511E-3</v>
      </c>
      <c r="K61" s="13">
        <f t="shared" si="8"/>
        <v>1.3888888888888888E-2</v>
      </c>
      <c r="L61" s="13">
        <f t="shared" si="9"/>
        <v>99.986111111111114</v>
      </c>
    </row>
    <row r="62" spans="2:12">
      <c r="B62" s="21">
        <v>43754</v>
      </c>
      <c r="C62" s="13">
        <v>1796.9</v>
      </c>
      <c r="D62" s="14">
        <v>1941.97</v>
      </c>
      <c r="E62" s="13">
        <v>1579.2950000000001</v>
      </c>
      <c r="F62" s="13">
        <v>1162.26</v>
      </c>
      <c r="G62" s="5">
        <v>1200000</v>
      </c>
      <c r="H62" s="5">
        <v>109</v>
      </c>
      <c r="I62" s="5">
        <v>31924</v>
      </c>
      <c r="J62" s="35">
        <f t="shared" si="7"/>
        <v>3.4143591028693147E-3</v>
      </c>
      <c r="K62" s="13">
        <f t="shared" si="8"/>
        <v>1.3888888888888888E-2</v>
      </c>
      <c r="L62" s="13">
        <f t="shared" si="9"/>
        <v>99.986111111111114</v>
      </c>
    </row>
    <row r="63" spans="2:12">
      <c r="B63" s="21">
        <v>43755</v>
      </c>
      <c r="C63" s="13">
        <v>1689.402</v>
      </c>
      <c r="D63" s="14">
        <v>1815.7</v>
      </c>
      <c r="E63" s="13">
        <v>1499.9549999999999</v>
      </c>
      <c r="F63" s="13">
        <v>1093.6300000000001</v>
      </c>
      <c r="G63" s="5">
        <v>1200000</v>
      </c>
      <c r="H63" s="5">
        <v>110</v>
      </c>
      <c r="I63" s="5">
        <v>28492</v>
      </c>
      <c r="J63" s="35">
        <f t="shared" si="7"/>
        <v>3.8607328372876597E-3</v>
      </c>
      <c r="K63" s="13">
        <f t="shared" si="8"/>
        <v>1.3888888888888888E-2</v>
      </c>
      <c r="L63" s="13">
        <f t="shared" si="9"/>
        <v>99.986111111111114</v>
      </c>
    </row>
    <row r="64" spans="2:12">
      <c r="B64" s="21">
        <v>43756</v>
      </c>
      <c r="C64" s="13">
        <v>1831.0099999999998</v>
      </c>
      <c r="D64" s="14">
        <v>1998.3</v>
      </c>
      <c r="E64" s="13">
        <v>1580.075</v>
      </c>
      <c r="F64" s="13">
        <v>1157.02</v>
      </c>
      <c r="G64" s="5">
        <v>1200000</v>
      </c>
      <c r="H64" s="5">
        <v>77</v>
      </c>
      <c r="I64" s="5">
        <v>26567</v>
      </c>
      <c r="J64" s="35">
        <f t="shared" si="7"/>
        <v>2.8983325177852222E-3</v>
      </c>
      <c r="K64" s="13">
        <f t="shared" si="8"/>
        <v>1.3888888888888888E-2</v>
      </c>
      <c r="L64" s="13">
        <f t="shared" si="9"/>
        <v>99.986111111111114</v>
      </c>
    </row>
    <row r="65" spans="2:12">
      <c r="B65" s="20">
        <v>43757</v>
      </c>
      <c r="C65" s="13">
        <v>1641.6259999999997</v>
      </c>
      <c r="D65" s="14">
        <v>1692.5433333333333</v>
      </c>
      <c r="E65" s="13">
        <v>1565.25</v>
      </c>
      <c r="F65" s="13">
        <v>1087.9100000000001</v>
      </c>
      <c r="G65" s="5">
        <v>0</v>
      </c>
      <c r="H65" s="5">
        <v>14</v>
      </c>
      <c r="I65" s="5">
        <v>4534</v>
      </c>
      <c r="J65" s="35">
        <f t="shared" si="7"/>
        <v>3.0877812086457872E-3</v>
      </c>
      <c r="K65" s="13">
        <f t="shared" si="8"/>
        <v>0</v>
      </c>
      <c r="L65" s="13">
        <f t="shared" si="9"/>
        <v>100</v>
      </c>
    </row>
    <row r="66" spans="2:12">
      <c r="B66" s="20">
        <v>43758</v>
      </c>
      <c r="C66" s="13">
        <v>1484.4620000000002</v>
      </c>
      <c r="D66" s="14">
        <v>1505.5699999999997</v>
      </c>
      <c r="E66" s="13">
        <v>1452.8000000000002</v>
      </c>
      <c r="F66" s="13">
        <v>1072.43</v>
      </c>
      <c r="G66" s="5">
        <v>0</v>
      </c>
      <c r="H66" s="5">
        <v>7</v>
      </c>
      <c r="I66" s="5">
        <v>3965</v>
      </c>
      <c r="J66" s="35">
        <f t="shared" si="7"/>
        <v>1.7654476670870113E-3</v>
      </c>
      <c r="K66" s="13">
        <f t="shared" si="8"/>
        <v>0</v>
      </c>
      <c r="L66" s="13">
        <f t="shared" si="9"/>
        <v>100</v>
      </c>
    </row>
    <row r="67" spans="2:12">
      <c r="B67" s="21">
        <v>43759</v>
      </c>
      <c r="C67" s="13">
        <v>1803.1320000000001</v>
      </c>
      <c r="D67" s="14">
        <v>1948.0400000000002</v>
      </c>
      <c r="E67" s="13">
        <v>1585.77</v>
      </c>
      <c r="F67" s="13">
        <v>1166.9000000000001</v>
      </c>
      <c r="G67" s="5">
        <v>1200000</v>
      </c>
      <c r="H67" s="5">
        <v>134</v>
      </c>
      <c r="I67" s="5">
        <v>30469</v>
      </c>
      <c r="J67" s="35">
        <f t="shared" si="7"/>
        <v>4.3979126325117334E-3</v>
      </c>
      <c r="K67" s="13">
        <f t="shared" si="8"/>
        <v>1.3888888888888888E-2</v>
      </c>
      <c r="L67" s="13">
        <f t="shared" si="9"/>
        <v>99.986111111111114</v>
      </c>
    </row>
    <row r="68" spans="2:12">
      <c r="B68" s="21">
        <v>43760</v>
      </c>
      <c r="C68" s="13">
        <v>1752.3340000000001</v>
      </c>
      <c r="D68" s="14">
        <v>1892.6833333333334</v>
      </c>
      <c r="E68" s="13">
        <v>1541.81</v>
      </c>
      <c r="F68" s="13">
        <v>1141.32</v>
      </c>
      <c r="G68" s="5">
        <v>1200000</v>
      </c>
      <c r="H68" s="5">
        <v>101</v>
      </c>
      <c r="I68" s="5">
        <v>27292</v>
      </c>
      <c r="J68" s="35">
        <f t="shared" si="7"/>
        <v>3.7007181591675216E-3</v>
      </c>
      <c r="K68" s="13">
        <f t="shared" si="8"/>
        <v>1.3888888888888888E-2</v>
      </c>
      <c r="L68" s="13">
        <f t="shared" si="9"/>
        <v>99.986111111111114</v>
      </c>
    </row>
    <row r="69" spans="2:12">
      <c r="B69" s="21">
        <v>43761</v>
      </c>
      <c r="C69" s="13">
        <v>1718.56</v>
      </c>
      <c r="D69" s="14">
        <v>1864.47</v>
      </c>
      <c r="E69" s="13">
        <v>1499.6949999999999</v>
      </c>
      <c r="F69" s="13">
        <v>1085.0899999999999</v>
      </c>
      <c r="G69" s="5">
        <v>1200000</v>
      </c>
      <c r="H69" s="5">
        <v>109</v>
      </c>
      <c r="I69" s="5">
        <v>27821</v>
      </c>
      <c r="J69" s="35">
        <f t="shared" si="7"/>
        <v>3.9179037417777941E-3</v>
      </c>
      <c r="K69" s="13">
        <f t="shared" si="8"/>
        <v>1.3888888888888888E-2</v>
      </c>
      <c r="L69" s="13">
        <f t="shared" si="9"/>
        <v>99.986111111111114</v>
      </c>
    </row>
    <row r="70" spans="2:12">
      <c r="B70" s="21">
        <v>43762</v>
      </c>
      <c r="C70" s="13">
        <v>1706.432</v>
      </c>
      <c r="D70" s="14">
        <v>1851.2366666666667</v>
      </c>
      <c r="E70" s="13">
        <v>1489.2249999999999</v>
      </c>
      <c r="F70" s="13">
        <v>1102.58</v>
      </c>
      <c r="G70" s="5">
        <v>1200000</v>
      </c>
      <c r="H70" s="5">
        <v>108</v>
      </c>
      <c r="I70" s="5">
        <v>27051</v>
      </c>
      <c r="J70" s="35">
        <f t="shared" si="7"/>
        <v>3.9924586891427307E-3</v>
      </c>
      <c r="K70" s="13">
        <f t="shared" si="8"/>
        <v>1.3888888888888888E-2</v>
      </c>
      <c r="L70" s="13">
        <f t="shared" si="9"/>
        <v>99.986111111111114</v>
      </c>
    </row>
    <row r="71" spans="2:12">
      <c r="B71" s="21">
        <v>43763</v>
      </c>
      <c r="C71" s="13">
        <v>1679.5160000000001</v>
      </c>
      <c r="D71" s="14">
        <v>1806.6133333333335</v>
      </c>
      <c r="E71" s="13">
        <v>1488.87</v>
      </c>
      <c r="F71" s="13">
        <v>1083.52</v>
      </c>
      <c r="G71" s="5">
        <v>1200000</v>
      </c>
      <c r="H71" s="5">
        <v>88</v>
      </c>
      <c r="I71" s="5">
        <v>27115</v>
      </c>
      <c r="J71" s="35">
        <f t="shared" si="7"/>
        <v>3.2454361054766734E-3</v>
      </c>
      <c r="K71" s="13">
        <f t="shared" si="8"/>
        <v>1.3888888888888888E-2</v>
      </c>
      <c r="L71" s="13">
        <f t="shared" si="9"/>
        <v>99.986111111111114</v>
      </c>
    </row>
    <row r="72" spans="2:12">
      <c r="B72" s="20">
        <v>43764</v>
      </c>
      <c r="C72" s="13">
        <v>1485.6960000000001</v>
      </c>
      <c r="D72" s="14">
        <v>1511.9466666666667</v>
      </c>
      <c r="E72" s="13">
        <v>1446.3200000000002</v>
      </c>
      <c r="F72" s="13">
        <v>1065.82</v>
      </c>
      <c r="G72" s="5">
        <v>0</v>
      </c>
      <c r="H72" s="5">
        <v>11</v>
      </c>
      <c r="I72" s="5">
        <v>3996</v>
      </c>
      <c r="J72" s="35">
        <f t="shared" si="7"/>
        <v>2.7527527527527527E-3</v>
      </c>
      <c r="K72" s="13">
        <f t="shared" si="8"/>
        <v>0</v>
      </c>
      <c r="L72" s="13">
        <f t="shared" si="9"/>
        <v>100</v>
      </c>
    </row>
    <row r="73" spans="2:12">
      <c r="B73" s="20">
        <v>43765</v>
      </c>
      <c r="C73" s="13">
        <v>1508.202</v>
      </c>
      <c r="D73" s="14">
        <v>1533.3566666666666</v>
      </c>
      <c r="E73" s="13">
        <v>1470.47</v>
      </c>
      <c r="F73" s="13">
        <v>1072.25</v>
      </c>
      <c r="G73" s="5">
        <v>0</v>
      </c>
      <c r="H73" s="5">
        <v>6</v>
      </c>
      <c r="I73" s="5">
        <v>3398</v>
      </c>
      <c r="J73" s="35">
        <f t="shared" si="7"/>
        <v>1.7657445556209534E-3</v>
      </c>
      <c r="K73" s="13">
        <f t="shared" si="8"/>
        <v>0</v>
      </c>
      <c r="L73" s="13">
        <f t="shared" si="9"/>
        <v>100</v>
      </c>
    </row>
    <row r="74" spans="2:12">
      <c r="B74" s="21">
        <v>43766</v>
      </c>
      <c r="C74" s="13">
        <v>1755.9599999999998</v>
      </c>
      <c r="D74" s="14">
        <v>1897.1666666666667</v>
      </c>
      <c r="E74" s="13">
        <v>1544.15</v>
      </c>
      <c r="F74" s="13">
        <v>1096.2</v>
      </c>
      <c r="G74" s="5">
        <v>1200000</v>
      </c>
      <c r="H74" s="5">
        <v>116</v>
      </c>
      <c r="I74" s="5">
        <v>34921</v>
      </c>
      <c r="J74" s="35">
        <f t="shared" si="7"/>
        <v>3.321783454082071E-3</v>
      </c>
      <c r="K74" s="13">
        <f t="shared" si="8"/>
        <v>1.3888888888888888E-2</v>
      </c>
      <c r="L74" s="13">
        <f t="shared" si="9"/>
        <v>99.986111111111114</v>
      </c>
    </row>
    <row r="75" spans="2:12">
      <c r="B75" s="21">
        <v>43767</v>
      </c>
      <c r="C75" s="13">
        <v>1717.048</v>
      </c>
      <c r="D75" s="14">
        <v>1851.4499999999998</v>
      </c>
      <c r="E75" s="13">
        <v>1515.4450000000002</v>
      </c>
      <c r="F75" s="13">
        <v>1085.1600000000001</v>
      </c>
      <c r="G75" s="5">
        <v>1200000</v>
      </c>
      <c r="H75" s="5">
        <v>105</v>
      </c>
      <c r="I75" s="5">
        <v>32506</v>
      </c>
      <c r="J75" s="35">
        <f t="shared" si="7"/>
        <v>3.2301728911585553E-3</v>
      </c>
      <c r="K75" s="13">
        <f t="shared" si="8"/>
        <v>1.3888888888888888E-2</v>
      </c>
      <c r="L75" s="13">
        <f t="shared" si="9"/>
        <v>99.986111111111114</v>
      </c>
    </row>
    <row r="76" spans="2:12">
      <c r="B76" s="21">
        <v>43768</v>
      </c>
      <c r="C76" s="13">
        <v>1726.9659999999999</v>
      </c>
      <c r="D76" s="14">
        <v>1859.6433333333334</v>
      </c>
      <c r="E76" s="13">
        <v>1527.9499999999998</v>
      </c>
      <c r="F76" s="13">
        <v>1086.6300000000001</v>
      </c>
      <c r="G76" s="5">
        <v>1200000</v>
      </c>
      <c r="H76" s="5">
        <v>106</v>
      </c>
      <c r="I76" s="5">
        <v>32893</v>
      </c>
      <c r="J76" s="35">
        <f t="shared" si="7"/>
        <v>3.2225701517040102E-3</v>
      </c>
      <c r="K76" s="13">
        <f t="shared" si="8"/>
        <v>1.3888888888888888E-2</v>
      </c>
      <c r="L76" s="13">
        <f t="shared" si="9"/>
        <v>99.986111111111114</v>
      </c>
    </row>
    <row r="77" spans="2:12">
      <c r="B77" s="21">
        <v>43769</v>
      </c>
      <c r="C77" s="13">
        <v>1789.9860000000001</v>
      </c>
      <c r="D77" s="14">
        <v>1945.2066666666663</v>
      </c>
      <c r="E77" s="13">
        <v>1557.1550000000002</v>
      </c>
      <c r="F77" s="13">
        <v>1099.8499999999999</v>
      </c>
      <c r="G77" s="5">
        <v>1200000</v>
      </c>
      <c r="H77" s="5">
        <v>86</v>
      </c>
      <c r="I77" s="5">
        <v>32825</v>
      </c>
      <c r="J77" s="35">
        <f t="shared" si="7"/>
        <v>2.6199543031226197E-3</v>
      </c>
      <c r="K77" s="13">
        <f>G77/86400000</f>
        <v>1.3888888888888888E-2</v>
      </c>
      <c r="L77" s="13">
        <f>100-K77</f>
        <v>99.986111111111114</v>
      </c>
    </row>
    <row r="78" spans="2:12">
      <c r="B78" s="15" t="s">
        <v>2</v>
      </c>
      <c r="C78" s="16">
        <v>278157.65000000002</v>
      </c>
      <c r="D78" s="22">
        <v>180291.89</v>
      </c>
      <c r="E78" s="16">
        <v>97865.760000000009</v>
      </c>
      <c r="F78" s="16">
        <v>35130.070000000007</v>
      </c>
      <c r="G78" s="16">
        <f t="shared" ref="G78" si="10">SUM(G47:G77)</f>
        <v>27600000</v>
      </c>
      <c r="H78" s="16">
        <f t="shared" ref="H78:I78" si="11">SUM(H47:H77)</f>
        <v>2779</v>
      </c>
      <c r="I78" s="16">
        <f t="shared" si="11"/>
        <v>802516</v>
      </c>
      <c r="J78" s="30" t="s">
        <v>34</v>
      </c>
      <c r="K78" s="17" t="s">
        <v>34</v>
      </c>
      <c r="L78" s="17" t="s">
        <v>34</v>
      </c>
    </row>
    <row r="79" spans="2:12" ht="25.5">
      <c r="B79" s="19" t="s">
        <v>3</v>
      </c>
      <c r="C79" s="18">
        <v>1794.5654838709677</v>
      </c>
      <c r="D79" s="22">
        <v>1938.6224731182792</v>
      </c>
      <c r="E79" s="18">
        <v>1578.48</v>
      </c>
      <c r="F79" s="18">
        <v>1133.2280645161293</v>
      </c>
      <c r="G79" s="18">
        <f t="shared" ref="G79:L79" si="12">AVERAGE(G47:G77)</f>
        <v>890322.58064516133</v>
      </c>
      <c r="H79" s="22">
        <f t="shared" ref="H79:I79" si="13">IF(SUM(H47:H77)=0,0,AVERAGEIF(H47:H77,"&lt;&gt;0"))</f>
        <v>89.645161290322577</v>
      </c>
      <c r="I79" s="22">
        <f t="shared" si="13"/>
        <v>25887.612903225807</v>
      </c>
      <c r="J79" s="36">
        <f t="shared" si="12"/>
        <v>3.3215613214957061E-3</v>
      </c>
      <c r="K79" s="18">
        <f t="shared" si="12"/>
        <v>1.0304659498207889E-2</v>
      </c>
      <c r="L79" s="18">
        <f t="shared" si="12"/>
        <v>99.989695340501839</v>
      </c>
    </row>
    <row r="82" spans="2:12" hidden="1">
      <c r="B82" s="1" t="s">
        <v>35</v>
      </c>
      <c r="C82" s="11">
        <v>1</v>
      </c>
      <c r="D82" s="11">
        <v>2</v>
      </c>
      <c r="E82" s="11">
        <v>3</v>
      </c>
      <c r="F82" s="11">
        <v>4</v>
      </c>
      <c r="G82" s="11">
        <v>5</v>
      </c>
      <c r="H82" s="11">
        <v>6</v>
      </c>
      <c r="I82" s="11">
        <v>7</v>
      </c>
      <c r="J82" s="11">
        <v>8</v>
      </c>
      <c r="K82" s="11">
        <v>9</v>
      </c>
      <c r="L82" s="11">
        <v>10</v>
      </c>
    </row>
    <row r="83" spans="2:12" hidden="1">
      <c r="B83" s="1" t="s">
        <v>35</v>
      </c>
      <c r="C83" s="11">
        <v>1</v>
      </c>
      <c r="D83" s="11"/>
      <c r="E83" s="11"/>
      <c r="F83" s="11"/>
      <c r="G83" s="11">
        <v>2</v>
      </c>
      <c r="H83" s="11">
        <v>3</v>
      </c>
      <c r="I83" s="11">
        <v>4</v>
      </c>
      <c r="J83" s="11">
        <v>5</v>
      </c>
      <c r="K83" s="11">
        <v>6</v>
      </c>
      <c r="L83" s="11">
        <v>7</v>
      </c>
    </row>
    <row r="84" spans="2:12" ht="25.5">
      <c r="B84" s="6" t="s">
        <v>7</v>
      </c>
      <c r="C84" s="2" t="s">
        <v>37</v>
      </c>
      <c r="D84" s="40" t="s">
        <v>43</v>
      </c>
      <c r="E84" s="41"/>
      <c r="F84" s="42"/>
      <c r="G84" s="40" t="s">
        <v>45</v>
      </c>
      <c r="H84" s="41"/>
      <c r="I84" s="41"/>
      <c r="J84" s="41"/>
      <c r="K84" s="41"/>
      <c r="L84" s="42"/>
    </row>
    <row r="85" spans="2:12" ht="48">
      <c r="B85" s="7" t="s">
        <v>13</v>
      </c>
      <c r="C85" s="9"/>
      <c r="D85" s="10" t="s">
        <v>38</v>
      </c>
      <c r="E85" s="10" t="s">
        <v>39</v>
      </c>
      <c r="F85" s="10" t="s">
        <v>40</v>
      </c>
      <c r="G85" s="10"/>
      <c r="H85" s="10" t="s">
        <v>36</v>
      </c>
      <c r="I85" s="10" t="s">
        <v>15</v>
      </c>
      <c r="J85" s="10" t="s">
        <v>22</v>
      </c>
      <c r="K85" s="10" t="s">
        <v>23</v>
      </c>
      <c r="L85" s="10" t="s">
        <v>24</v>
      </c>
    </row>
    <row r="86" spans="2:12">
      <c r="B86" s="3" t="s">
        <v>1</v>
      </c>
      <c r="C86" s="12" t="s">
        <v>25</v>
      </c>
      <c r="D86" s="12" t="s">
        <v>25</v>
      </c>
      <c r="E86" s="12" t="s">
        <v>25</v>
      </c>
      <c r="F86" s="12" t="s">
        <v>25</v>
      </c>
      <c r="G86" s="12" t="s">
        <v>26</v>
      </c>
      <c r="H86" s="12" t="s">
        <v>28</v>
      </c>
      <c r="I86" s="12" t="s">
        <v>27</v>
      </c>
      <c r="J86" s="12" t="s">
        <v>30</v>
      </c>
      <c r="K86" s="12" t="s">
        <v>32</v>
      </c>
      <c r="L86" s="12" t="s">
        <v>33</v>
      </c>
    </row>
    <row r="87" spans="2:12">
      <c r="B87" s="21">
        <v>43770</v>
      </c>
      <c r="C87" s="13">
        <v>1493.6560000000002</v>
      </c>
      <c r="D87" s="13">
        <v>1508.1166666666668</v>
      </c>
      <c r="E87" s="13">
        <v>1471.9650000000001</v>
      </c>
      <c r="F87" s="13">
        <v>1064.68</v>
      </c>
      <c r="G87" s="5">
        <v>1200000</v>
      </c>
      <c r="H87" s="5">
        <v>20</v>
      </c>
      <c r="I87" s="5">
        <v>5112</v>
      </c>
      <c r="J87" s="35">
        <f>H87/I87</f>
        <v>3.9123630672926448E-3</v>
      </c>
      <c r="K87" s="13">
        <f>G87/86400000</f>
        <v>1.3888888888888888E-2</v>
      </c>
      <c r="L87" s="13">
        <f>100-K87</f>
        <v>99.986111111111114</v>
      </c>
    </row>
    <row r="88" spans="2:12">
      <c r="B88" s="20">
        <v>43771</v>
      </c>
      <c r="C88" s="13">
        <v>1489.4659999999999</v>
      </c>
      <c r="D88" s="13">
        <v>1502.5233333333333</v>
      </c>
      <c r="E88" s="13">
        <v>1469.88</v>
      </c>
      <c r="F88" s="13">
        <v>1066.17</v>
      </c>
      <c r="G88" s="5">
        <v>0</v>
      </c>
      <c r="H88" s="5">
        <v>2</v>
      </c>
      <c r="I88" s="5">
        <v>5279</v>
      </c>
      <c r="J88" s="35">
        <f t="shared" ref="J88:J116" si="14">H88/I88</f>
        <v>3.7885963250615644E-4</v>
      </c>
      <c r="K88" s="13">
        <f t="shared" ref="K88:K116" si="15">G88/86400000</f>
        <v>0</v>
      </c>
      <c r="L88" s="13">
        <f t="shared" ref="L88:L116" si="16">100-K88</f>
        <v>100</v>
      </c>
    </row>
    <row r="89" spans="2:12">
      <c r="B89" s="20">
        <v>43772</v>
      </c>
      <c r="C89" s="13">
        <v>1484.2180000000003</v>
      </c>
      <c r="D89" s="13">
        <v>1497.36</v>
      </c>
      <c r="E89" s="13">
        <v>1464.5050000000001</v>
      </c>
      <c r="F89" s="13">
        <v>1060.1300000000001</v>
      </c>
      <c r="G89" s="5">
        <v>0</v>
      </c>
      <c r="H89" s="5">
        <v>10</v>
      </c>
      <c r="I89" s="5">
        <v>4878</v>
      </c>
      <c r="J89" s="35">
        <f t="shared" si="14"/>
        <v>2.050020500205002E-3</v>
      </c>
      <c r="K89" s="13">
        <f t="shared" si="15"/>
        <v>0</v>
      </c>
      <c r="L89" s="13">
        <f t="shared" si="16"/>
        <v>100</v>
      </c>
    </row>
    <row r="90" spans="2:12">
      <c r="B90" s="21">
        <v>43773</v>
      </c>
      <c r="C90" s="13">
        <v>2506.4859999999999</v>
      </c>
      <c r="D90" s="13">
        <v>2782.1333333333332</v>
      </c>
      <c r="E90" s="13">
        <v>2093.0149999999999</v>
      </c>
      <c r="F90" s="13">
        <v>1225.6399999999999</v>
      </c>
      <c r="G90" s="5">
        <v>1200000</v>
      </c>
      <c r="H90" s="5">
        <v>105</v>
      </c>
      <c r="I90" s="5">
        <v>45107</v>
      </c>
      <c r="J90" s="35">
        <f t="shared" si="14"/>
        <v>2.3277983461546989E-3</v>
      </c>
      <c r="K90" s="13">
        <f t="shared" si="15"/>
        <v>1.3888888888888888E-2</v>
      </c>
      <c r="L90" s="13">
        <f t="shared" si="16"/>
        <v>99.986111111111114</v>
      </c>
    </row>
    <row r="91" spans="2:12">
      <c r="B91" s="21">
        <v>43774</v>
      </c>
      <c r="C91" s="13">
        <v>2313.3659999999995</v>
      </c>
      <c r="D91" s="13">
        <v>2605.8666666666663</v>
      </c>
      <c r="E91" s="13">
        <v>1874.6149999999998</v>
      </c>
      <c r="F91" s="13">
        <v>1163.02</v>
      </c>
      <c r="G91" s="5">
        <v>1200000</v>
      </c>
      <c r="H91" s="5">
        <v>104</v>
      </c>
      <c r="I91" s="5">
        <v>39933</v>
      </c>
      <c r="J91" s="35">
        <f t="shared" si="14"/>
        <v>2.6043623068639971E-3</v>
      </c>
      <c r="K91" s="13">
        <f t="shared" si="15"/>
        <v>1.3888888888888888E-2</v>
      </c>
      <c r="L91" s="13">
        <f t="shared" si="16"/>
        <v>99.986111111111114</v>
      </c>
    </row>
    <row r="92" spans="2:12">
      <c r="B92" s="21">
        <v>43775</v>
      </c>
      <c r="C92" s="13">
        <v>1965.6060000000002</v>
      </c>
      <c r="D92" s="13">
        <v>2142.9100000000003</v>
      </c>
      <c r="E92" s="13">
        <v>1699.65</v>
      </c>
      <c r="F92" s="13">
        <v>1233.96</v>
      </c>
      <c r="G92" s="5">
        <v>1200000</v>
      </c>
      <c r="H92" s="5">
        <v>117</v>
      </c>
      <c r="I92" s="5">
        <v>36382</v>
      </c>
      <c r="J92" s="35">
        <f t="shared" si="14"/>
        <v>3.2158759826287726E-3</v>
      </c>
      <c r="K92" s="13">
        <f t="shared" si="15"/>
        <v>1.3888888888888888E-2</v>
      </c>
      <c r="L92" s="13">
        <f t="shared" si="16"/>
        <v>99.986111111111114</v>
      </c>
    </row>
    <row r="93" spans="2:12">
      <c r="B93" s="21">
        <v>43776</v>
      </c>
      <c r="C93" s="13">
        <v>1855.0900000000001</v>
      </c>
      <c r="D93" s="13">
        <v>2035.08</v>
      </c>
      <c r="E93" s="13">
        <v>1585.105</v>
      </c>
      <c r="F93" s="13">
        <v>1105.96</v>
      </c>
      <c r="G93" s="5">
        <v>1200000</v>
      </c>
      <c r="H93" s="5">
        <v>103</v>
      </c>
      <c r="I93" s="5">
        <v>34603</v>
      </c>
      <c r="J93" s="35">
        <f t="shared" si="14"/>
        <v>2.976620524232003E-3</v>
      </c>
      <c r="K93" s="13">
        <f t="shared" si="15"/>
        <v>1.3888888888888888E-2</v>
      </c>
      <c r="L93" s="13">
        <f t="shared" si="16"/>
        <v>99.986111111111114</v>
      </c>
    </row>
    <row r="94" spans="2:12">
      <c r="B94" s="21">
        <v>43777</v>
      </c>
      <c r="C94" s="13">
        <v>1779.6260000000002</v>
      </c>
      <c r="D94" s="13">
        <v>1940.08</v>
      </c>
      <c r="E94" s="13">
        <v>1538.9450000000002</v>
      </c>
      <c r="F94" s="13">
        <v>1085.7</v>
      </c>
      <c r="G94" s="5">
        <v>1200000</v>
      </c>
      <c r="H94" s="5">
        <v>87</v>
      </c>
      <c r="I94" s="5">
        <v>34304</v>
      </c>
      <c r="J94" s="35">
        <f t="shared" si="14"/>
        <v>2.5361473880597014E-3</v>
      </c>
      <c r="K94" s="13">
        <f t="shared" si="15"/>
        <v>1.3888888888888888E-2</v>
      </c>
      <c r="L94" s="13">
        <f t="shared" si="16"/>
        <v>99.986111111111114</v>
      </c>
    </row>
    <row r="95" spans="2:12">
      <c r="B95" s="20">
        <v>43778</v>
      </c>
      <c r="C95" s="13">
        <v>5948.8440000000001</v>
      </c>
      <c r="D95" s="13">
        <v>8838.1233333333348</v>
      </c>
      <c r="E95" s="13">
        <v>1614.9250000000002</v>
      </c>
      <c r="F95" s="13">
        <v>12275.99</v>
      </c>
      <c r="G95" s="5">
        <v>0</v>
      </c>
      <c r="H95" s="5">
        <v>164</v>
      </c>
      <c r="I95" s="5">
        <v>6295</v>
      </c>
      <c r="J95" s="35">
        <f t="shared" si="14"/>
        <v>2.6052422557585386E-2</v>
      </c>
      <c r="K95" s="13">
        <f t="shared" si="15"/>
        <v>0</v>
      </c>
      <c r="L95" s="13">
        <f t="shared" si="16"/>
        <v>100</v>
      </c>
    </row>
    <row r="96" spans="2:12">
      <c r="B96" s="20">
        <v>43779</v>
      </c>
      <c r="C96" s="13">
        <v>1502.1280000000002</v>
      </c>
      <c r="D96" s="13">
        <v>1535.7366666666667</v>
      </c>
      <c r="E96" s="13">
        <v>1451.7150000000001</v>
      </c>
      <c r="F96" s="13">
        <v>1062.8800000000001</v>
      </c>
      <c r="G96" s="5">
        <v>0</v>
      </c>
      <c r="H96" s="5">
        <v>14</v>
      </c>
      <c r="I96" s="5">
        <v>5472</v>
      </c>
      <c r="J96" s="35">
        <f t="shared" si="14"/>
        <v>2.5584795321637425E-3</v>
      </c>
      <c r="K96" s="13">
        <f t="shared" si="15"/>
        <v>0</v>
      </c>
      <c r="L96" s="13">
        <f t="shared" si="16"/>
        <v>100</v>
      </c>
    </row>
    <row r="97" spans="2:12">
      <c r="B97" s="21">
        <v>43780</v>
      </c>
      <c r="C97" s="13">
        <v>1855.0480000000002</v>
      </c>
      <c r="D97" s="13">
        <v>2035.5066666666669</v>
      </c>
      <c r="E97" s="13">
        <v>1584.3600000000001</v>
      </c>
      <c r="F97" s="13">
        <v>1108.29</v>
      </c>
      <c r="G97" s="5">
        <v>1200000</v>
      </c>
      <c r="H97" s="5">
        <v>120</v>
      </c>
      <c r="I97" s="5">
        <v>39316</v>
      </c>
      <c r="J97" s="35">
        <f t="shared" si="14"/>
        <v>3.0521924916064708E-3</v>
      </c>
      <c r="K97" s="13">
        <f t="shared" si="15"/>
        <v>1.3888888888888888E-2</v>
      </c>
      <c r="L97" s="13">
        <f t="shared" si="16"/>
        <v>99.986111111111114</v>
      </c>
    </row>
    <row r="98" spans="2:12">
      <c r="B98" s="21">
        <v>43781</v>
      </c>
      <c r="C98" s="13">
        <v>1819.6940000000002</v>
      </c>
      <c r="D98" s="13">
        <v>1983.6533333333334</v>
      </c>
      <c r="E98" s="13">
        <v>1573.7550000000001</v>
      </c>
      <c r="F98" s="13">
        <v>1106.78</v>
      </c>
      <c r="G98" s="5">
        <v>1200000</v>
      </c>
      <c r="H98" s="5">
        <v>139</v>
      </c>
      <c r="I98" s="5">
        <v>34969</v>
      </c>
      <c r="J98" s="35">
        <f t="shared" si="14"/>
        <v>3.9749492407560984E-3</v>
      </c>
      <c r="K98" s="13">
        <f t="shared" si="15"/>
        <v>1.3888888888888888E-2</v>
      </c>
      <c r="L98" s="13">
        <f t="shared" si="16"/>
        <v>99.986111111111114</v>
      </c>
    </row>
    <row r="99" spans="2:12">
      <c r="B99" s="21">
        <v>43782</v>
      </c>
      <c r="C99" s="13">
        <v>1905.4559999999997</v>
      </c>
      <c r="D99" s="13">
        <v>2119.9766666666669</v>
      </c>
      <c r="E99" s="13">
        <v>1583.675</v>
      </c>
      <c r="F99" s="13">
        <v>1122.54</v>
      </c>
      <c r="G99" s="5">
        <v>1200000</v>
      </c>
      <c r="H99" s="5">
        <v>106</v>
      </c>
      <c r="I99" s="5">
        <v>32579</v>
      </c>
      <c r="J99" s="35">
        <f t="shared" si="14"/>
        <v>3.2536296387243317E-3</v>
      </c>
      <c r="K99" s="13">
        <f t="shared" si="15"/>
        <v>1.3888888888888888E-2</v>
      </c>
      <c r="L99" s="13">
        <f t="shared" si="16"/>
        <v>99.986111111111114</v>
      </c>
    </row>
    <row r="100" spans="2:12">
      <c r="B100" s="21">
        <v>43783</v>
      </c>
      <c r="C100" s="13">
        <v>1861.2339999999999</v>
      </c>
      <c r="D100" s="13">
        <v>2053.0066666666667</v>
      </c>
      <c r="E100" s="13">
        <v>1573.5749999999998</v>
      </c>
      <c r="F100" s="13">
        <v>1104.42</v>
      </c>
      <c r="G100" s="5">
        <v>1200000</v>
      </c>
      <c r="H100" s="5">
        <v>102</v>
      </c>
      <c r="I100" s="5">
        <v>30874</v>
      </c>
      <c r="J100" s="35">
        <f t="shared" si="14"/>
        <v>3.3037507287685432E-3</v>
      </c>
      <c r="K100" s="13">
        <f t="shared" si="15"/>
        <v>1.3888888888888888E-2</v>
      </c>
      <c r="L100" s="13">
        <f t="shared" si="16"/>
        <v>99.986111111111114</v>
      </c>
    </row>
    <row r="101" spans="2:12">
      <c r="B101" s="21">
        <v>43784</v>
      </c>
      <c r="C101" s="13">
        <v>1846.14</v>
      </c>
      <c r="D101" s="13">
        <v>2016.5900000000001</v>
      </c>
      <c r="E101" s="13">
        <v>1590.4650000000001</v>
      </c>
      <c r="F101" s="13">
        <v>1108.78</v>
      </c>
      <c r="G101" s="5">
        <v>1200000</v>
      </c>
      <c r="H101" s="5">
        <v>96</v>
      </c>
      <c r="I101" s="5">
        <v>32329</v>
      </c>
      <c r="J101" s="35">
        <f t="shared" si="14"/>
        <v>2.969470135172755E-3</v>
      </c>
      <c r="K101" s="13">
        <f t="shared" si="15"/>
        <v>1.3888888888888888E-2</v>
      </c>
      <c r="L101" s="13">
        <f t="shared" si="16"/>
        <v>99.986111111111114</v>
      </c>
    </row>
    <row r="102" spans="2:12">
      <c r="B102" s="20">
        <v>43785</v>
      </c>
      <c r="C102" s="13">
        <v>1456.098</v>
      </c>
      <c r="D102" s="13">
        <v>1467.7433333333331</v>
      </c>
      <c r="E102" s="13">
        <v>1438.63</v>
      </c>
      <c r="F102" s="13">
        <v>1051.6600000000001</v>
      </c>
      <c r="G102" s="5">
        <v>0</v>
      </c>
      <c r="H102" s="5">
        <v>9</v>
      </c>
      <c r="I102" s="5">
        <v>5600</v>
      </c>
      <c r="J102" s="35">
        <f t="shared" si="14"/>
        <v>1.6071428571428571E-3</v>
      </c>
      <c r="K102" s="13">
        <f t="shared" si="15"/>
        <v>0</v>
      </c>
      <c r="L102" s="13">
        <f t="shared" si="16"/>
        <v>100</v>
      </c>
    </row>
    <row r="103" spans="2:12">
      <c r="B103" s="20">
        <v>43786</v>
      </c>
      <c r="C103" s="13">
        <v>1474.904</v>
      </c>
      <c r="D103" s="13">
        <v>1478.8233333333335</v>
      </c>
      <c r="E103" s="13">
        <v>1469.0250000000001</v>
      </c>
      <c r="F103" s="13">
        <v>1061.6600000000001</v>
      </c>
      <c r="G103" s="5">
        <v>0</v>
      </c>
      <c r="H103" s="5">
        <v>10</v>
      </c>
      <c r="I103" s="5">
        <v>4532</v>
      </c>
      <c r="J103" s="35">
        <f t="shared" si="14"/>
        <v>2.2065313327449248E-3</v>
      </c>
      <c r="K103" s="13">
        <f t="shared" si="15"/>
        <v>0</v>
      </c>
      <c r="L103" s="13">
        <f t="shared" si="16"/>
        <v>100</v>
      </c>
    </row>
    <row r="104" spans="2:12">
      <c r="B104" s="21">
        <v>43787</v>
      </c>
      <c r="C104" s="13">
        <v>1728.604</v>
      </c>
      <c r="D104" s="13">
        <v>1838.5533333333333</v>
      </c>
      <c r="E104" s="13">
        <v>1563.68</v>
      </c>
      <c r="F104" s="13">
        <v>1092.01</v>
      </c>
      <c r="G104" s="5">
        <v>1200000</v>
      </c>
      <c r="H104" s="5">
        <v>139</v>
      </c>
      <c r="I104" s="5">
        <v>36443</v>
      </c>
      <c r="J104" s="35">
        <f t="shared" si="14"/>
        <v>3.8141755618362923E-3</v>
      </c>
      <c r="K104" s="13">
        <f t="shared" si="15"/>
        <v>1.3888888888888888E-2</v>
      </c>
      <c r="L104" s="13">
        <f t="shared" si="16"/>
        <v>99.986111111111114</v>
      </c>
    </row>
    <row r="105" spans="2:12">
      <c r="B105" s="21">
        <v>43788</v>
      </c>
      <c r="C105" s="13">
        <v>1689.9099999999999</v>
      </c>
      <c r="D105" s="13">
        <v>1792.59</v>
      </c>
      <c r="E105" s="13">
        <v>1535.89</v>
      </c>
      <c r="F105" s="13">
        <v>1097.26</v>
      </c>
      <c r="G105" s="5">
        <v>1200000</v>
      </c>
      <c r="H105" s="5">
        <v>118</v>
      </c>
      <c r="I105" s="5">
        <v>30193</v>
      </c>
      <c r="J105" s="35">
        <f t="shared" si="14"/>
        <v>3.9081906402146189E-3</v>
      </c>
      <c r="K105" s="13">
        <f t="shared" si="15"/>
        <v>1.3888888888888888E-2</v>
      </c>
      <c r="L105" s="13">
        <f t="shared" si="16"/>
        <v>99.986111111111114</v>
      </c>
    </row>
    <row r="106" spans="2:12">
      <c r="B106" s="21">
        <v>43789</v>
      </c>
      <c r="C106" s="13">
        <v>1654.3779999999999</v>
      </c>
      <c r="D106" s="13">
        <v>1757.8833333333332</v>
      </c>
      <c r="E106" s="13">
        <v>1499.12</v>
      </c>
      <c r="F106" s="13">
        <v>1088.1300000000001</v>
      </c>
      <c r="G106" s="5">
        <v>1200000</v>
      </c>
      <c r="H106" s="5">
        <v>136</v>
      </c>
      <c r="I106" s="5">
        <v>29654</v>
      </c>
      <c r="J106" s="35">
        <f t="shared" si="14"/>
        <v>4.586227827611789E-3</v>
      </c>
      <c r="K106" s="13">
        <f t="shared" si="15"/>
        <v>1.3888888888888888E-2</v>
      </c>
      <c r="L106" s="13">
        <f t="shared" si="16"/>
        <v>99.986111111111114</v>
      </c>
    </row>
    <row r="107" spans="2:12">
      <c r="B107" s="21">
        <v>43790</v>
      </c>
      <c r="C107" s="13">
        <v>1635.1579999999999</v>
      </c>
      <c r="D107" s="13">
        <v>1732.3733333333332</v>
      </c>
      <c r="E107" s="13">
        <v>1489.335</v>
      </c>
      <c r="F107" s="13">
        <v>1074.3</v>
      </c>
      <c r="G107" s="5">
        <v>1200000</v>
      </c>
      <c r="H107" s="5">
        <v>95</v>
      </c>
      <c r="I107" s="5">
        <v>29014</v>
      </c>
      <c r="J107" s="35">
        <f t="shared" si="14"/>
        <v>3.2742813814020818E-3</v>
      </c>
      <c r="K107" s="13">
        <f t="shared" si="15"/>
        <v>1.3888888888888888E-2</v>
      </c>
      <c r="L107" s="13">
        <f t="shared" si="16"/>
        <v>99.986111111111114</v>
      </c>
    </row>
    <row r="108" spans="2:12">
      <c r="B108" s="21">
        <v>43791</v>
      </c>
      <c r="C108" s="13">
        <v>1654.0440000000003</v>
      </c>
      <c r="D108" s="13">
        <v>1750.04</v>
      </c>
      <c r="E108" s="13">
        <v>1510.05</v>
      </c>
      <c r="F108" s="13">
        <v>1077.2</v>
      </c>
      <c r="G108" s="5">
        <v>1200000</v>
      </c>
      <c r="H108" s="5">
        <v>67</v>
      </c>
      <c r="I108" s="5">
        <v>25817</v>
      </c>
      <c r="J108" s="35">
        <f t="shared" si="14"/>
        <v>2.5951892164077935E-3</v>
      </c>
      <c r="K108" s="13">
        <f t="shared" si="15"/>
        <v>1.3888888888888888E-2</v>
      </c>
      <c r="L108" s="13">
        <f t="shared" si="16"/>
        <v>99.986111111111114</v>
      </c>
    </row>
    <row r="109" spans="2:12">
      <c r="B109" s="20">
        <v>43792</v>
      </c>
      <c r="C109" s="13">
        <v>1534.7859999999998</v>
      </c>
      <c r="D109" s="13">
        <v>1558.07</v>
      </c>
      <c r="E109" s="13">
        <v>1499.86</v>
      </c>
      <c r="F109" s="13">
        <v>1067.31</v>
      </c>
      <c r="G109" s="5">
        <v>0</v>
      </c>
      <c r="H109" s="5">
        <v>16</v>
      </c>
      <c r="I109" s="5">
        <v>4986</v>
      </c>
      <c r="J109" s="35">
        <f t="shared" si="14"/>
        <v>3.208985158443642E-3</v>
      </c>
      <c r="K109" s="13">
        <f t="shared" si="15"/>
        <v>0</v>
      </c>
      <c r="L109" s="13">
        <f t="shared" si="16"/>
        <v>100</v>
      </c>
    </row>
    <row r="110" spans="2:12">
      <c r="B110" s="20">
        <v>43793</v>
      </c>
      <c r="C110" s="13">
        <v>1487.2560000000001</v>
      </c>
      <c r="D110" s="13">
        <v>1487.53</v>
      </c>
      <c r="E110" s="13">
        <v>1486.845</v>
      </c>
      <c r="F110" s="13">
        <v>1077.5</v>
      </c>
      <c r="G110" s="5">
        <v>0</v>
      </c>
      <c r="H110" s="5">
        <v>10</v>
      </c>
      <c r="I110" s="5">
        <v>4447</v>
      </c>
      <c r="J110" s="35">
        <f t="shared" si="14"/>
        <v>2.2487069934787498E-3</v>
      </c>
      <c r="K110" s="13">
        <f t="shared" si="15"/>
        <v>0</v>
      </c>
      <c r="L110" s="13">
        <f t="shared" si="16"/>
        <v>100</v>
      </c>
    </row>
    <row r="111" spans="2:12">
      <c r="B111" s="21">
        <v>43794</v>
      </c>
      <c r="C111" s="13">
        <v>1707.4180000000001</v>
      </c>
      <c r="D111" s="13">
        <v>1819.3033333333333</v>
      </c>
      <c r="E111" s="13">
        <v>1539.5900000000001</v>
      </c>
      <c r="F111" s="13">
        <v>1088.5899999999999</v>
      </c>
      <c r="G111" s="5">
        <v>1200000</v>
      </c>
      <c r="H111" s="5">
        <v>89</v>
      </c>
      <c r="I111" s="5">
        <v>31850</v>
      </c>
      <c r="J111" s="35">
        <f t="shared" si="14"/>
        <v>2.7943485086342227E-3</v>
      </c>
      <c r="K111" s="13">
        <f t="shared" si="15"/>
        <v>1.3888888888888888E-2</v>
      </c>
      <c r="L111" s="13">
        <f t="shared" si="16"/>
        <v>99.986111111111114</v>
      </c>
    </row>
    <row r="112" spans="2:12">
      <c r="B112" s="21">
        <v>43795</v>
      </c>
      <c r="C112" s="13">
        <v>1668.9919999999997</v>
      </c>
      <c r="D112" s="13">
        <v>1777.3866666666665</v>
      </c>
      <c r="E112" s="13">
        <v>1506.4</v>
      </c>
      <c r="F112" s="13">
        <v>1074.58</v>
      </c>
      <c r="G112" s="5">
        <v>1200000</v>
      </c>
      <c r="H112" s="5">
        <v>114</v>
      </c>
      <c r="I112" s="5">
        <v>31673</v>
      </c>
      <c r="J112" s="35">
        <f t="shared" si="14"/>
        <v>3.5992801439712059E-3</v>
      </c>
      <c r="K112" s="13">
        <f t="shared" si="15"/>
        <v>1.3888888888888888E-2</v>
      </c>
      <c r="L112" s="13">
        <f t="shared" si="16"/>
        <v>99.986111111111114</v>
      </c>
    </row>
    <row r="113" spans="2:12">
      <c r="B113" s="21">
        <v>43796</v>
      </c>
      <c r="C113" s="13">
        <v>1718.364</v>
      </c>
      <c r="D113" s="13">
        <v>1843.7533333333333</v>
      </c>
      <c r="E113" s="13">
        <v>1530.2800000000002</v>
      </c>
      <c r="F113" s="13">
        <v>1085.7</v>
      </c>
      <c r="G113" s="5">
        <v>1200000</v>
      </c>
      <c r="H113" s="5">
        <v>123</v>
      </c>
      <c r="I113" s="5">
        <v>34108</v>
      </c>
      <c r="J113" s="35">
        <f t="shared" si="14"/>
        <v>3.6061920956960243E-3</v>
      </c>
      <c r="K113" s="13">
        <f t="shared" si="15"/>
        <v>1.3888888888888888E-2</v>
      </c>
      <c r="L113" s="13">
        <f t="shared" si="16"/>
        <v>99.986111111111114</v>
      </c>
    </row>
    <row r="114" spans="2:12">
      <c r="B114" s="21">
        <v>43797</v>
      </c>
      <c r="C114" s="13">
        <v>1762.5700000000002</v>
      </c>
      <c r="D114" s="13">
        <v>1909.0666666666668</v>
      </c>
      <c r="E114" s="13">
        <v>1542.8249999999998</v>
      </c>
      <c r="F114" s="13">
        <v>1092.26</v>
      </c>
      <c r="G114" s="5">
        <v>1200000</v>
      </c>
      <c r="H114" s="5">
        <v>131</v>
      </c>
      <c r="I114" s="5">
        <v>32888</v>
      </c>
      <c r="J114" s="35">
        <f t="shared" si="14"/>
        <v>3.9832157625881784E-3</v>
      </c>
      <c r="K114" s="13">
        <f t="shared" si="15"/>
        <v>1.3888888888888888E-2</v>
      </c>
      <c r="L114" s="13">
        <f t="shared" si="16"/>
        <v>99.986111111111114</v>
      </c>
    </row>
    <row r="115" spans="2:12">
      <c r="B115" s="21">
        <v>43798</v>
      </c>
      <c r="C115" s="13">
        <v>1813.346</v>
      </c>
      <c r="D115" s="13">
        <v>1952.3633333333335</v>
      </c>
      <c r="E115" s="13">
        <v>1604.8200000000002</v>
      </c>
      <c r="F115" s="13">
        <v>1104.5</v>
      </c>
      <c r="G115" s="5">
        <v>1200000</v>
      </c>
      <c r="H115" s="5">
        <v>121</v>
      </c>
      <c r="I115" s="5">
        <v>33666</v>
      </c>
      <c r="J115" s="35">
        <f t="shared" si="14"/>
        <v>3.5941305768431059E-3</v>
      </c>
      <c r="K115" s="13">
        <f t="shared" si="15"/>
        <v>1.3888888888888888E-2</v>
      </c>
      <c r="L115" s="13">
        <f t="shared" si="16"/>
        <v>99.986111111111114</v>
      </c>
    </row>
    <row r="116" spans="2:12">
      <c r="B116" s="20">
        <v>43799</v>
      </c>
      <c r="C116" s="13">
        <v>1486.7259999999999</v>
      </c>
      <c r="D116" s="13">
        <v>1509.64</v>
      </c>
      <c r="E116" s="13">
        <v>1452.355</v>
      </c>
      <c r="F116" s="13">
        <v>1059.08</v>
      </c>
      <c r="G116" s="5">
        <v>0</v>
      </c>
      <c r="H116" s="5">
        <v>5</v>
      </c>
      <c r="I116" s="5">
        <v>5804</v>
      </c>
      <c r="J116" s="35">
        <f t="shared" si="14"/>
        <v>8.6147484493452793E-4</v>
      </c>
      <c r="K116" s="13">
        <f t="shared" si="15"/>
        <v>0</v>
      </c>
      <c r="L116" s="13">
        <f t="shared" si="16"/>
        <v>100</v>
      </c>
    </row>
    <row r="117" spans="2:12">
      <c r="B117" s="31"/>
      <c r="C117" s="13"/>
      <c r="D117" s="13"/>
      <c r="E117" s="13"/>
      <c r="F117" s="13"/>
      <c r="G117" s="5"/>
      <c r="H117" s="5"/>
      <c r="I117" s="5"/>
      <c r="J117" s="14"/>
      <c r="K117" s="13"/>
      <c r="L117" s="13"/>
    </row>
    <row r="118" spans="2:12">
      <c r="B118" s="15" t="s">
        <v>2</v>
      </c>
      <c r="C118" s="16">
        <v>280493.06</v>
      </c>
      <c r="D118" s="16">
        <v>186815.34999999998</v>
      </c>
      <c r="E118" s="16">
        <v>93677.709999999992</v>
      </c>
      <c r="F118" s="16">
        <v>44086.679999999993</v>
      </c>
      <c r="G118" s="16">
        <f t="shared" ref="G118" si="17">SUM(G87:G117)</f>
        <v>25200000</v>
      </c>
      <c r="H118" s="16">
        <f t="shared" ref="H118:I118" si="18">SUM(H87:H117)</f>
        <v>2472</v>
      </c>
      <c r="I118" s="16">
        <f t="shared" si="18"/>
        <v>728107</v>
      </c>
      <c r="J118" s="30" t="s">
        <v>34</v>
      </c>
      <c r="K118" s="17" t="s">
        <v>34</v>
      </c>
      <c r="L118" s="17" t="s">
        <v>34</v>
      </c>
    </row>
    <row r="119" spans="2:12" ht="25.5">
      <c r="B119" s="19" t="s">
        <v>3</v>
      </c>
      <c r="C119" s="18">
        <v>1869.953733333333</v>
      </c>
      <c r="D119" s="18">
        <v>2075.7261111111106</v>
      </c>
      <c r="E119" s="18">
        <v>1561.2951666666668</v>
      </c>
      <c r="F119" s="18">
        <v>1469.5559999999998</v>
      </c>
      <c r="G119" s="18">
        <f t="shared" ref="G119:L119" si="19">AVERAGE(G87:G117)</f>
        <v>840000</v>
      </c>
      <c r="H119" s="22">
        <f t="shared" ref="H119:I119" si="20">IF(SUM(H87:H117)=0,0,AVERAGEIF(H87:H117,"&lt;&gt;0"))</f>
        <v>82.4</v>
      </c>
      <c r="I119" s="22">
        <f t="shared" si="20"/>
        <v>24270.233333333334</v>
      </c>
      <c r="J119" s="36">
        <f t="shared" si="19"/>
        <v>3.7018338324890103E-3</v>
      </c>
      <c r="K119" s="18">
        <f t="shared" si="19"/>
        <v>9.7222222222222241E-3</v>
      </c>
      <c r="L119" s="18">
        <f t="shared" si="19"/>
        <v>99.99027777777782</v>
      </c>
    </row>
    <row r="122" spans="2:12" ht="25.5">
      <c r="B122" s="6" t="s">
        <v>7</v>
      </c>
      <c r="C122" s="2" t="s">
        <v>37</v>
      </c>
      <c r="D122" s="40" t="s">
        <v>43</v>
      </c>
      <c r="E122" s="41"/>
      <c r="F122" s="42"/>
      <c r="G122" s="40" t="s">
        <v>45</v>
      </c>
      <c r="H122" s="41"/>
      <c r="I122" s="41"/>
      <c r="J122" s="41"/>
      <c r="K122" s="41"/>
      <c r="L122" s="42"/>
    </row>
    <row r="123" spans="2:12" ht="48">
      <c r="B123" s="7" t="s">
        <v>13</v>
      </c>
      <c r="C123" s="9"/>
      <c r="D123" s="10" t="s">
        <v>38</v>
      </c>
      <c r="E123" s="10" t="s">
        <v>39</v>
      </c>
      <c r="F123" s="10" t="s">
        <v>40</v>
      </c>
      <c r="G123" s="10"/>
      <c r="H123" s="10" t="s">
        <v>36</v>
      </c>
      <c r="I123" s="10" t="s">
        <v>15</v>
      </c>
      <c r="J123" s="10" t="s">
        <v>22</v>
      </c>
      <c r="K123" s="10" t="s">
        <v>23</v>
      </c>
      <c r="L123" s="10" t="s">
        <v>24</v>
      </c>
    </row>
    <row r="124" spans="2:12">
      <c r="B124" s="3" t="s">
        <v>1</v>
      </c>
      <c r="C124" s="12" t="s">
        <v>25</v>
      </c>
      <c r="D124" s="12" t="s">
        <v>25</v>
      </c>
      <c r="E124" s="12" t="s">
        <v>25</v>
      </c>
      <c r="F124" s="12" t="s">
        <v>25</v>
      </c>
      <c r="G124" s="12" t="s">
        <v>26</v>
      </c>
      <c r="H124" s="12" t="s">
        <v>28</v>
      </c>
      <c r="I124" s="12" t="s">
        <v>27</v>
      </c>
      <c r="J124" s="12" t="s">
        <v>30</v>
      </c>
      <c r="K124" s="12" t="s">
        <v>32</v>
      </c>
      <c r="L124" s="12" t="s">
        <v>33</v>
      </c>
    </row>
    <row r="125" spans="2:12">
      <c r="B125" s="20">
        <v>43800</v>
      </c>
      <c r="C125" s="13">
        <v>1474.172</v>
      </c>
      <c r="D125" s="22">
        <v>1486.53</v>
      </c>
      <c r="E125" s="13">
        <v>1455.635</v>
      </c>
      <c r="F125" s="13">
        <v>1069.54</v>
      </c>
      <c r="G125" s="5">
        <v>0</v>
      </c>
      <c r="H125" s="5">
        <v>13</v>
      </c>
      <c r="I125" s="5">
        <v>7242</v>
      </c>
      <c r="J125" s="35">
        <f>H125/I125</f>
        <v>1.7950842308754487E-3</v>
      </c>
      <c r="K125" s="13">
        <f>G125/86400000</f>
        <v>0</v>
      </c>
      <c r="L125" s="13">
        <f>100-K125</f>
        <v>100</v>
      </c>
    </row>
    <row r="126" spans="2:12">
      <c r="B126" s="21">
        <v>43801</v>
      </c>
      <c r="C126" s="13">
        <v>2959.2019999999998</v>
      </c>
      <c r="D126" s="22">
        <v>3335.9233333333336</v>
      </c>
      <c r="E126" s="13">
        <v>2394.12</v>
      </c>
      <c r="F126" s="13">
        <v>1318.34</v>
      </c>
      <c r="G126" s="5">
        <v>1200000</v>
      </c>
      <c r="H126" s="5">
        <v>122</v>
      </c>
      <c r="I126" s="5">
        <v>47256</v>
      </c>
      <c r="J126" s="35">
        <f t="shared" ref="J126:J155" si="21">H126/I126</f>
        <v>2.5816827492805144E-3</v>
      </c>
      <c r="K126" s="13">
        <f t="shared" ref="K126:K154" si="22">G126/86400000</f>
        <v>1.3888888888888888E-2</v>
      </c>
      <c r="L126" s="13">
        <f t="shared" ref="L126:L154" si="23">100-K126</f>
        <v>99.986111111111114</v>
      </c>
    </row>
    <row r="127" spans="2:12">
      <c r="B127" s="21">
        <v>43802</v>
      </c>
      <c r="C127" s="13">
        <v>1915.9880000000001</v>
      </c>
      <c r="D127" s="22">
        <v>2082.0100000000002</v>
      </c>
      <c r="E127" s="13">
        <v>1666.9549999999999</v>
      </c>
      <c r="F127" s="13">
        <v>1134.1199999999999</v>
      </c>
      <c r="G127" s="5">
        <v>1200000</v>
      </c>
      <c r="H127" s="5">
        <v>120</v>
      </c>
      <c r="I127" s="5">
        <v>39891</v>
      </c>
      <c r="J127" s="35">
        <f t="shared" si="21"/>
        <v>3.0081973377453562E-3</v>
      </c>
      <c r="K127" s="13">
        <f t="shared" si="22"/>
        <v>1.3888888888888888E-2</v>
      </c>
      <c r="L127" s="13">
        <f t="shared" si="23"/>
        <v>99.986111111111114</v>
      </c>
    </row>
    <row r="128" spans="2:12">
      <c r="B128" s="21">
        <v>43803</v>
      </c>
      <c r="C128" s="13">
        <v>1835.0080000000003</v>
      </c>
      <c r="D128" s="22">
        <v>2008.2333333333333</v>
      </c>
      <c r="E128" s="13">
        <v>1575.17</v>
      </c>
      <c r="F128" s="13">
        <v>1100.4100000000001</v>
      </c>
      <c r="G128" s="5">
        <v>1200000</v>
      </c>
      <c r="H128" s="5">
        <v>104</v>
      </c>
      <c r="I128" s="5">
        <v>37917</v>
      </c>
      <c r="J128" s="35">
        <f t="shared" si="21"/>
        <v>2.7428330300392962E-3</v>
      </c>
      <c r="K128" s="13">
        <f t="shared" si="22"/>
        <v>1.3888888888888888E-2</v>
      </c>
      <c r="L128" s="13">
        <f t="shared" si="23"/>
        <v>99.986111111111114</v>
      </c>
    </row>
    <row r="129" spans="2:12">
      <c r="B129" s="21">
        <v>43804</v>
      </c>
      <c r="C129" s="13">
        <v>1926.55</v>
      </c>
      <c r="D129" s="22">
        <v>2105.9766666666669</v>
      </c>
      <c r="E129" s="13">
        <v>1657.41</v>
      </c>
      <c r="F129" s="13">
        <v>1112.3</v>
      </c>
      <c r="G129" s="5">
        <v>1200000</v>
      </c>
      <c r="H129" s="5">
        <v>119</v>
      </c>
      <c r="I129" s="5">
        <v>37765</v>
      </c>
      <c r="J129" s="35">
        <f t="shared" si="21"/>
        <v>3.1510658016682112E-3</v>
      </c>
      <c r="K129" s="13">
        <f t="shared" si="22"/>
        <v>1.3888888888888888E-2</v>
      </c>
      <c r="L129" s="13">
        <f t="shared" si="23"/>
        <v>99.986111111111114</v>
      </c>
    </row>
    <row r="130" spans="2:12">
      <c r="B130" s="21">
        <v>43805</v>
      </c>
      <c r="C130" s="13">
        <v>1822.2840000000001</v>
      </c>
      <c r="D130" s="22">
        <v>1984.6533333333334</v>
      </c>
      <c r="E130" s="13">
        <v>1578.73</v>
      </c>
      <c r="F130" s="13">
        <v>1098.73</v>
      </c>
      <c r="G130" s="5">
        <v>1200000</v>
      </c>
      <c r="H130" s="5">
        <v>70</v>
      </c>
      <c r="I130" s="5">
        <v>35109</v>
      </c>
      <c r="J130" s="35">
        <f t="shared" si="21"/>
        <v>1.9937907659004815E-3</v>
      </c>
      <c r="K130" s="13">
        <f t="shared" si="22"/>
        <v>1.3888888888888888E-2</v>
      </c>
      <c r="L130" s="13">
        <f t="shared" si="23"/>
        <v>99.986111111111114</v>
      </c>
    </row>
    <row r="131" spans="2:12">
      <c r="B131" s="20">
        <v>43806</v>
      </c>
      <c r="C131" s="13">
        <v>1492.4939999999999</v>
      </c>
      <c r="D131" s="22">
        <v>1512.7600000000002</v>
      </c>
      <c r="E131" s="13">
        <v>1462.095</v>
      </c>
      <c r="F131" s="13">
        <v>1071.31</v>
      </c>
      <c r="G131" s="5">
        <v>0</v>
      </c>
      <c r="H131" s="5">
        <v>11</v>
      </c>
      <c r="I131" s="5">
        <v>5986</v>
      </c>
      <c r="J131" s="35">
        <f t="shared" si="21"/>
        <v>1.8376211159371867E-3</v>
      </c>
      <c r="K131" s="13">
        <f t="shared" si="22"/>
        <v>0</v>
      </c>
      <c r="L131" s="13">
        <f t="shared" si="23"/>
        <v>100</v>
      </c>
    </row>
    <row r="132" spans="2:12">
      <c r="B132" s="20">
        <v>43807</v>
      </c>
      <c r="C132" s="13">
        <v>1482.43</v>
      </c>
      <c r="D132" s="22">
        <v>1505.7966666666669</v>
      </c>
      <c r="E132" s="13">
        <v>1447.38</v>
      </c>
      <c r="F132" s="13">
        <v>1057.6300000000001</v>
      </c>
      <c r="G132" s="5">
        <v>0</v>
      </c>
      <c r="H132" s="5">
        <v>10</v>
      </c>
      <c r="I132" s="5">
        <v>5007</v>
      </c>
      <c r="J132" s="35">
        <f t="shared" si="21"/>
        <v>1.9972039145196726E-3</v>
      </c>
      <c r="K132" s="13">
        <f t="shared" si="22"/>
        <v>0</v>
      </c>
      <c r="L132" s="13">
        <f t="shared" si="23"/>
        <v>100</v>
      </c>
    </row>
    <row r="133" spans="2:12">
      <c r="B133" s="21">
        <v>43808</v>
      </c>
      <c r="C133" s="13">
        <v>1926.7260000000001</v>
      </c>
      <c r="D133" s="22">
        <v>2129.9333333333334</v>
      </c>
      <c r="E133" s="13">
        <v>1621.915</v>
      </c>
      <c r="F133" s="13">
        <v>1171.1199999999999</v>
      </c>
      <c r="G133" s="5">
        <v>1200000</v>
      </c>
      <c r="H133" s="5">
        <v>103</v>
      </c>
      <c r="I133" s="5">
        <v>42452</v>
      </c>
      <c r="J133" s="35">
        <f t="shared" si="21"/>
        <v>2.4262696692735324E-3</v>
      </c>
      <c r="K133" s="13">
        <f t="shared" si="22"/>
        <v>1.3888888888888888E-2</v>
      </c>
      <c r="L133" s="13">
        <f t="shared" si="23"/>
        <v>99.986111111111114</v>
      </c>
    </row>
    <row r="134" spans="2:12">
      <c r="B134" s="21">
        <v>43809</v>
      </c>
      <c r="C134" s="13">
        <v>1934.5160000000001</v>
      </c>
      <c r="D134" s="22">
        <v>2118.2766666666666</v>
      </c>
      <c r="E134" s="13">
        <v>1658.875</v>
      </c>
      <c r="F134" s="13">
        <v>1143.5</v>
      </c>
      <c r="G134" s="5">
        <v>1200000</v>
      </c>
      <c r="H134" s="5">
        <v>99</v>
      </c>
      <c r="I134" s="5">
        <v>38439</v>
      </c>
      <c r="J134" s="35">
        <f t="shared" si="21"/>
        <v>2.5755092484195737E-3</v>
      </c>
      <c r="K134" s="13">
        <f t="shared" si="22"/>
        <v>1.3888888888888888E-2</v>
      </c>
      <c r="L134" s="13">
        <f t="shared" si="23"/>
        <v>99.986111111111114</v>
      </c>
    </row>
    <row r="135" spans="2:12">
      <c r="B135" s="21">
        <v>43810</v>
      </c>
      <c r="C135" s="13">
        <v>1918.56</v>
      </c>
      <c r="D135" s="22">
        <v>2114.2666666666669</v>
      </c>
      <c r="E135" s="13">
        <v>1625</v>
      </c>
      <c r="F135" s="13">
        <v>1114.28</v>
      </c>
      <c r="G135" s="5">
        <v>1200000</v>
      </c>
      <c r="H135" s="5">
        <v>123</v>
      </c>
      <c r="I135" s="5">
        <v>36466</v>
      </c>
      <c r="J135" s="35">
        <f t="shared" si="21"/>
        <v>3.3730049909504742E-3</v>
      </c>
      <c r="K135" s="13">
        <f t="shared" si="22"/>
        <v>1.3888888888888888E-2</v>
      </c>
      <c r="L135" s="13">
        <f t="shared" si="23"/>
        <v>99.986111111111114</v>
      </c>
    </row>
    <row r="136" spans="2:12">
      <c r="B136" s="21">
        <v>43811</v>
      </c>
      <c r="C136" s="13">
        <v>1932.9480000000003</v>
      </c>
      <c r="D136" s="22">
        <v>2132.0766666666664</v>
      </c>
      <c r="E136" s="13">
        <v>1634.2550000000001</v>
      </c>
      <c r="F136" s="13">
        <v>1117.44</v>
      </c>
      <c r="G136" s="5">
        <v>1200000</v>
      </c>
      <c r="H136" s="5">
        <v>97</v>
      </c>
      <c r="I136" s="5">
        <v>37526</v>
      </c>
      <c r="J136" s="35">
        <f t="shared" si="21"/>
        <v>2.5848744870223313E-3</v>
      </c>
      <c r="K136" s="13">
        <f t="shared" si="22"/>
        <v>1.3888888888888888E-2</v>
      </c>
      <c r="L136" s="13">
        <f t="shared" si="23"/>
        <v>99.986111111111114</v>
      </c>
    </row>
    <row r="137" spans="2:12">
      <c r="B137" s="21">
        <v>43812</v>
      </c>
      <c r="C137" s="13">
        <v>2031.3899999999999</v>
      </c>
      <c r="D137" s="22">
        <v>2249.8366666666666</v>
      </c>
      <c r="E137" s="13">
        <v>1703.72</v>
      </c>
      <c r="F137" s="13">
        <v>1134.8</v>
      </c>
      <c r="G137" s="5">
        <v>1200000</v>
      </c>
      <c r="H137" s="5">
        <v>98</v>
      </c>
      <c r="I137" s="5">
        <v>38976</v>
      </c>
      <c r="J137" s="35">
        <f t="shared" si="21"/>
        <v>2.514367816091954E-3</v>
      </c>
      <c r="K137" s="13">
        <f t="shared" si="22"/>
        <v>1.3888888888888888E-2</v>
      </c>
      <c r="L137" s="13">
        <f t="shared" si="23"/>
        <v>99.986111111111114</v>
      </c>
    </row>
    <row r="138" spans="2:12">
      <c r="B138" s="20">
        <v>43813</v>
      </c>
      <c r="C138" s="13">
        <v>1506.518</v>
      </c>
      <c r="D138" s="22">
        <v>1543.3166666666666</v>
      </c>
      <c r="E138" s="13">
        <v>1451.3200000000002</v>
      </c>
      <c r="F138" s="13">
        <v>1056.29</v>
      </c>
      <c r="G138" s="5">
        <v>0</v>
      </c>
      <c r="H138" s="5">
        <v>12</v>
      </c>
      <c r="I138" s="5">
        <v>5893</v>
      </c>
      <c r="J138" s="35">
        <f t="shared" si="21"/>
        <v>2.0363142711691839E-3</v>
      </c>
      <c r="K138" s="13">
        <f t="shared" si="22"/>
        <v>0</v>
      </c>
      <c r="L138" s="13">
        <f t="shared" si="23"/>
        <v>100</v>
      </c>
    </row>
    <row r="139" spans="2:12">
      <c r="B139" s="20">
        <v>43814</v>
      </c>
      <c r="C139" s="13">
        <v>1503.6619999999998</v>
      </c>
      <c r="D139" s="22">
        <v>1530.5633333333335</v>
      </c>
      <c r="E139" s="13">
        <v>1463.31</v>
      </c>
      <c r="F139" s="13">
        <v>1058.72</v>
      </c>
      <c r="G139" s="5">
        <v>0</v>
      </c>
      <c r="H139" s="5">
        <v>14</v>
      </c>
      <c r="I139" s="5">
        <v>6400</v>
      </c>
      <c r="J139" s="35">
        <f t="shared" si="21"/>
        <v>2.1875000000000002E-3</v>
      </c>
      <c r="K139" s="13">
        <f t="shared" si="22"/>
        <v>0</v>
      </c>
      <c r="L139" s="13">
        <f t="shared" si="23"/>
        <v>100</v>
      </c>
    </row>
    <row r="140" spans="2:12">
      <c r="B140" s="21">
        <v>43815</v>
      </c>
      <c r="C140" s="13">
        <v>1955.81</v>
      </c>
      <c r="D140" s="22">
        <v>2098.1833333333338</v>
      </c>
      <c r="E140" s="13">
        <v>1742.25</v>
      </c>
      <c r="F140" s="13">
        <v>1148.4100000000001</v>
      </c>
      <c r="G140" s="5">
        <v>1200000</v>
      </c>
      <c r="H140" s="5">
        <v>119</v>
      </c>
      <c r="I140" s="5">
        <v>47497</v>
      </c>
      <c r="J140" s="35">
        <f t="shared" si="21"/>
        <v>2.505421395035476E-3</v>
      </c>
      <c r="K140" s="13">
        <f t="shared" si="22"/>
        <v>1.3888888888888888E-2</v>
      </c>
      <c r="L140" s="13">
        <f t="shared" si="23"/>
        <v>99.986111111111114</v>
      </c>
    </row>
    <row r="141" spans="2:12">
      <c r="B141" s="21">
        <v>43816</v>
      </c>
      <c r="C141" s="13">
        <v>1833.578</v>
      </c>
      <c r="D141" s="22">
        <v>1927.6433333333334</v>
      </c>
      <c r="E141" s="13">
        <v>1692.48</v>
      </c>
      <c r="F141" s="13">
        <v>1101.92</v>
      </c>
      <c r="G141" s="5">
        <v>1200000</v>
      </c>
      <c r="H141" s="5">
        <v>120</v>
      </c>
      <c r="I141" s="5">
        <v>40388</v>
      </c>
      <c r="J141" s="35">
        <f t="shared" si="21"/>
        <v>2.971179558284639E-3</v>
      </c>
      <c r="K141" s="13">
        <f t="shared" si="22"/>
        <v>1.3888888888888888E-2</v>
      </c>
      <c r="L141" s="13">
        <f t="shared" si="23"/>
        <v>99.986111111111114</v>
      </c>
    </row>
    <row r="142" spans="2:12">
      <c r="B142" s="21">
        <v>43817</v>
      </c>
      <c r="C142" s="13">
        <v>1865.6059999999998</v>
      </c>
      <c r="D142" s="22">
        <v>2036.5433333333333</v>
      </c>
      <c r="E142" s="13">
        <v>1609.2</v>
      </c>
      <c r="F142" s="13">
        <v>1104.42</v>
      </c>
      <c r="G142" s="5">
        <v>1200000</v>
      </c>
      <c r="H142" s="5">
        <v>130</v>
      </c>
      <c r="I142" s="5">
        <v>39575</v>
      </c>
      <c r="J142" s="35">
        <f t="shared" si="21"/>
        <v>3.2849020846494E-3</v>
      </c>
      <c r="K142" s="13">
        <f t="shared" si="22"/>
        <v>1.3888888888888888E-2</v>
      </c>
      <c r="L142" s="13">
        <f t="shared" si="23"/>
        <v>99.986111111111114</v>
      </c>
    </row>
    <row r="143" spans="2:12">
      <c r="B143" s="21">
        <v>43818</v>
      </c>
      <c r="C143" s="13">
        <v>1809.3340000000001</v>
      </c>
      <c r="D143" s="22">
        <v>1974.2600000000002</v>
      </c>
      <c r="E143" s="13">
        <v>1561.9450000000002</v>
      </c>
      <c r="F143" s="13">
        <v>1091.52</v>
      </c>
      <c r="G143" s="5">
        <v>1200000</v>
      </c>
      <c r="H143" s="5">
        <v>136</v>
      </c>
      <c r="I143" s="5">
        <v>41915</v>
      </c>
      <c r="J143" s="35">
        <f t="shared" si="21"/>
        <v>3.2446618155791483E-3</v>
      </c>
      <c r="K143" s="13">
        <f t="shared" si="22"/>
        <v>1.3888888888888888E-2</v>
      </c>
      <c r="L143" s="13">
        <f t="shared" si="23"/>
        <v>99.986111111111114</v>
      </c>
    </row>
    <row r="144" spans="2:12">
      <c r="B144" s="21">
        <v>43819</v>
      </c>
      <c r="C144" s="13">
        <v>1984.5780000000002</v>
      </c>
      <c r="D144" s="22">
        <v>2184.7800000000002</v>
      </c>
      <c r="E144" s="13">
        <v>1684.2750000000001</v>
      </c>
      <c r="F144" s="13">
        <v>1124.1500000000001</v>
      </c>
      <c r="G144" s="5">
        <v>1200000</v>
      </c>
      <c r="H144" s="5">
        <v>117</v>
      </c>
      <c r="I144" s="5">
        <v>43316</v>
      </c>
      <c r="J144" s="35">
        <f t="shared" si="21"/>
        <v>2.7010804321728693E-3</v>
      </c>
      <c r="K144" s="13">
        <f t="shared" si="22"/>
        <v>1.3888888888888888E-2</v>
      </c>
      <c r="L144" s="13">
        <f t="shared" si="23"/>
        <v>99.986111111111114</v>
      </c>
    </row>
    <row r="145" spans="2:12">
      <c r="B145" s="20">
        <v>43820</v>
      </c>
      <c r="C145" s="13">
        <v>1486.8119999999999</v>
      </c>
      <c r="D145" s="22">
        <v>1501.2833333333335</v>
      </c>
      <c r="E145" s="13">
        <v>1465.105</v>
      </c>
      <c r="F145" s="13">
        <v>1057.94</v>
      </c>
      <c r="G145" s="5">
        <v>0</v>
      </c>
      <c r="H145" s="5">
        <v>13</v>
      </c>
      <c r="I145" s="5">
        <v>6664</v>
      </c>
      <c r="J145" s="35">
        <f t="shared" si="21"/>
        <v>1.9507803121248499E-3</v>
      </c>
      <c r="K145" s="13">
        <f t="shared" si="22"/>
        <v>0</v>
      </c>
      <c r="L145" s="13">
        <f t="shared" si="23"/>
        <v>100</v>
      </c>
    </row>
    <row r="146" spans="2:12">
      <c r="B146" s="20">
        <v>43821</v>
      </c>
      <c r="C146" s="13">
        <v>1496.21</v>
      </c>
      <c r="D146" s="22">
        <v>1526.0166666666667</v>
      </c>
      <c r="E146" s="13">
        <v>1451.5</v>
      </c>
      <c r="F146" s="13">
        <v>1090.6199999999999</v>
      </c>
      <c r="G146" s="5">
        <v>0</v>
      </c>
      <c r="H146" s="5">
        <v>19</v>
      </c>
      <c r="I146" s="5">
        <v>4492</v>
      </c>
      <c r="J146" s="35">
        <f t="shared" si="21"/>
        <v>4.2297417631344614E-3</v>
      </c>
      <c r="K146" s="13">
        <f t="shared" si="22"/>
        <v>0</v>
      </c>
      <c r="L146" s="13">
        <f t="shared" si="23"/>
        <v>100</v>
      </c>
    </row>
    <row r="147" spans="2:12">
      <c r="B147" s="21">
        <v>43822</v>
      </c>
      <c r="C147" s="13">
        <v>1926.2299999999996</v>
      </c>
      <c r="D147" s="22">
        <v>2109.3866666666668</v>
      </c>
      <c r="E147" s="13">
        <v>1651.4949999999999</v>
      </c>
      <c r="F147" s="13">
        <v>1118.31</v>
      </c>
      <c r="G147" s="5">
        <v>1200000</v>
      </c>
      <c r="H147" s="5">
        <v>103</v>
      </c>
      <c r="I147" s="5">
        <v>42637</v>
      </c>
      <c r="J147" s="35">
        <f t="shared" si="21"/>
        <v>2.4157421957454791E-3</v>
      </c>
      <c r="K147" s="13">
        <f t="shared" si="22"/>
        <v>1.3888888888888888E-2</v>
      </c>
      <c r="L147" s="13">
        <f t="shared" si="23"/>
        <v>99.986111111111114</v>
      </c>
    </row>
    <row r="148" spans="2:12">
      <c r="B148" s="21">
        <v>43823</v>
      </c>
      <c r="C148" s="13">
        <v>1754.5940000000003</v>
      </c>
      <c r="D148" s="22">
        <v>1893.3233333333335</v>
      </c>
      <c r="E148" s="13">
        <v>1546.5</v>
      </c>
      <c r="F148" s="13">
        <v>1086.06</v>
      </c>
      <c r="G148" s="5">
        <v>1200000</v>
      </c>
      <c r="H148" s="5">
        <v>61</v>
      </c>
      <c r="I148" s="5">
        <v>22335</v>
      </c>
      <c r="J148" s="35">
        <f t="shared" si="21"/>
        <v>2.7311394672039401E-3</v>
      </c>
      <c r="K148" s="13">
        <f t="shared" si="22"/>
        <v>1.3888888888888888E-2</v>
      </c>
      <c r="L148" s="13">
        <f t="shared" si="23"/>
        <v>99.986111111111114</v>
      </c>
    </row>
    <row r="149" spans="2:12">
      <c r="B149" s="21">
        <v>43824</v>
      </c>
      <c r="C149" s="13">
        <v>1494.1559999999999</v>
      </c>
      <c r="D149" s="22">
        <v>1492.97</v>
      </c>
      <c r="E149" s="13">
        <v>1495.9349999999999</v>
      </c>
      <c r="F149" s="13">
        <v>1064.5999999999999</v>
      </c>
      <c r="G149" s="5">
        <v>1200000</v>
      </c>
      <c r="H149" s="5">
        <v>1</v>
      </c>
      <c r="I149" s="5">
        <v>1841</v>
      </c>
      <c r="J149" s="35">
        <f t="shared" si="21"/>
        <v>5.4318305268875606E-4</v>
      </c>
      <c r="K149" s="13">
        <f t="shared" si="22"/>
        <v>1.3888888888888888E-2</v>
      </c>
      <c r="L149" s="13">
        <f t="shared" si="23"/>
        <v>99.986111111111114</v>
      </c>
    </row>
    <row r="150" spans="2:12">
      <c r="B150" s="21">
        <v>43825</v>
      </c>
      <c r="C150" s="13">
        <v>1482.73</v>
      </c>
      <c r="D150" s="22">
        <v>1497.3966666666668</v>
      </c>
      <c r="E150" s="13">
        <v>1460.73</v>
      </c>
      <c r="F150" s="13">
        <v>1057.98</v>
      </c>
      <c r="G150" s="5">
        <v>1200000</v>
      </c>
      <c r="H150" s="5">
        <v>6</v>
      </c>
      <c r="I150" s="5">
        <v>4617</v>
      </c>
      <c r="J150" s="35">
        <f t="shared" si="21"/>
        <v>1.2995451591942819E-3</v>
      </c>
      <c r="K150" s="13">
        <f t="shared" si="22"/>
        <v>1.3888888888888888E-2</v>
      </c>
      <c r="L150" s="13">
        <f t="shared" si="23"/>
        <v>99.986111111111114</v>
      </c>
    </row>
    <row r="151" spans="2:12">
      <c r="B151" s="21">
        <v>43826</v>
      </c>
      <c r="C151" s="13">
        <v>1660.2780000000002</v>
      </c>
      <c r="D151" s="22">
        <v>1763.9733333333334</v>
      </c>
      <c r="E151" s="13">
        <v>1504.7350000000001</v>
      </c>
      <c r="F151" s="13">
        <v>1076.9000000000001</v>
      </c>
      <c r="G151" s="5">
        <v>1200000</v>
      </c>
      <c r="H151" s="5">
        <v>85</v>
      </c>
      <c r="I151" s="5">
        <v>31615</v>
      </c>
      <c r="J151" s="35">
        <f t="shared" si="21"/>
        <v>2.6885971848805948E-3</v>
      </c>
      <c r="K151" s="13">
        <f t="shared" si="22"/>
        <v>1.3888888888888888E-2</v>
      </c>
      <c r="L151" s="13">
        <f t="shared" si="23"/>
        <v>99.986111111111114</v>
      </c>
    </row>
    <row r="152" spans="2:12">
      <c r="B152" s="20">
        <v>43827</v>
      </c>
      <c r="C152" s="13">
        <v>1473.9559999999999</v>
      </c>
      <c r="D152" s="22">
        <v>1504.7233333333334</v>
      </c>
      <c r="E152" s="13">
        <v>1427.8049999999998</v>
      </c>
      <c r="F152" s="13">
        <v>1058.05</v>
      </c>
      <c r="G152" s="5">
        <v>0</v>
      </c>
      <c r="H152" s="5">
        <v>23</v>
      </c>
      <c r="I152" s="5">
        <v>7468</v>
      </c>
      <c r="J152" s="35">
        <f t="shared" si="21"/>
        <v>3.0798071772897696E-3</v>
      </c>
      <c r="K152" s="13">
        <f t="shared" si="22"/>
        <v>0</v>
      </c>
      <c r="L152" s="13">
        <f t="shared" si="23"/>
        <v>100</v>
      </c>
    </row>
    <row r="153" spans="2:12">
      <c r="B153" s="20">
        <v>43828</v>
      </c>
      <c r="C153" s="13">
        <v>1484.604</v>
      </c>
      <c r="D153" s="22">
        <v>1504.6633333333332</v>
      </c>
      <c r="E153" s="13">
        <v>1454.5149999999999</v>
      </c>
      <c r="F153" s="13">
        <v>1063.54</v>
      </c>
      <c r="G153" s="5">
        <v>0</v>
      </c>
      <c r="H153" s="5">
        <v>11</v>
      </c>
      <c r="I153" s="5">
        <v>5207</v>
      </c>
      <c r="J153" s="35">
        <f t="shared" si="21"/>
        <v>2.1125408104474747E-3</v>
      </c>
      <c r="K153" s="13">
        <f t="shared" si="22"/>
        <v>0</v>
      </c>
      <c r="L153" s="13">
        <f t="shared" si="23"/>
        <v>100</v>
      </c>
    </row>
    <row r="154" spans="2:12">
      <c r="B154" s="21">
        <v>43829</v>
      </c>
      <c r="C154" s="13">
        <v>1781.134</v>
      </c>
      <c r="D154" s="22">
        <v>1917.4266666666665</v>
      </c>
      <c r="E154" s="13">
        <v>1576.6949999999999</v>
      </c>
      <c r="F154" s="13">
        <v>1100.02</v>
      </c>
      <c r="G154" s="5">
        <v>1200000</v>
      </c>
      <c r="H154" s="5">
        <v>113</v>
      </c>
      <c r="I154" s="5">
        <v>36235</v>
      </c>
      <c r="J154" s="35">
        <f t="shared" si="21"/>
        <v>3.1185318062646613E-3</v>
      </c>
      <c r="K154" s="13">
        <f t="shared" si="22"/>
        <v>1.3888888888888888E-2</v>
      </c>
      <c r="L154" s="13">
        <f t="shared" si="23"/>
        <v>99.986111111111114</v>
      </c>
    </row>
    <row r="155" spans="2:12">
      <c r="B155" s="21">
        <v>43830</v>
      </c>
      <c r="C155" s="13">
        <v>1724.568</v>
      </c>
      <c r="D155" s="22">
        <v>1856.0066666666669</v>
      </c>
      <c r="E155" s="13">
        <v>1527.4099999999999</v>
      </c>
      <c r="F155" s="13">
        <v>1081.55</v>
      </c>
      <c r="G155" s="5">
        <v>1200000</v>
      </c>
      <c r="H155" s="5">
        <v>49</v>
      </c>
      <c r="I155" s="5">
        <v>19316</v>
      </c>
      <c r="J155" s="35">
        <f t="shared" si="21"/>
        <v>2.5367570925657486E-3</v>
      </c>
      <c r="K155" s="13">
        <f>G155/86400000</f>
        <v>1.3888888888888888E-2</v>
      </c>
      <c r="L155" s="13">
        <f>100-K155</f>
        <v>99.986111111111114</v>
      </c>
    </row>
    <row r="156" spans="2:12">
      <c r="B156" s="15" t="s">
        <v>2</v>
      </c>
      <c r="C156" s="16">
        <v>274383.13</v>
      </c>
      <c r="D156" s="22">
        <v>175886.2</v>
      </c>
      <c r="E156" s="16">
        <v>98496.93</v>
      </c>
      <c r="F156" s="16">
        <v>34184.520000000004</v>
      </c>
      <c r="G156" s="16">
        <f t="shared" ref="G156" si="24">SUM(G125:G155)</f>
        <v>26400000</v>
      </c>
      <c r="H156" s="16">
        <f t="shared" ref="H156:I156" si="25">SUM(H125:H155)</f>
        <v>2221</v>
      </c>
      <c r="I156" s="16">
        <f t="shared" si="25"/>
        <v>817443</v>
      </c>
      <c r="J156" s="30" t="s">
        <v>34</v>
      </c>
      <c r="K156" s="17" t="s">
        <v>34</v>
      </c>
      <c r="L156" s="17" t="s">
        <v>34</v>
      </c>
    </row>
    <row r="157" spans="2:12" ht="25.5">
      <c r="B157" s="19" t="s">
        <v>3</v>
      </c>
      <c r="C157" s="18">
        <v>1770.2137419354838</v>
      </c>
      <c r="D157" s="22">
        <v>1891.2494623655919</v>
      </c>
      <c r="E157" s="18">
        <v>1588.660161290323</v>
      </c>
      <c r="F157" s="18">
        <v>1102.7264516129032</v>
      </c>
      <c r="G157" s="18">
        <f t="shared" ref="G157" si="26">AVERAGE(G125:G155)</f>
        <v>851612.90322580643</v>
      </c>
      <c r="H157" s="22">
        <f t="shared" ref="H157:I157" si="27">IF(SUM(H125:H155)=0,0,AVERAGEIF(H125:H155,"&lt;&gt;0"))</f>
        <v>71.645161290322577</v>
      </c>
      <c r="I157" s="22">
        <f t="shared" si="27"/>
        <v>26369.129032258064</v>
      </c>
      <c r="J157" s="36">
        <f t="shared" ref="J157:L157" si="28">AVERAGE(J125:J155)</f>
        <v>2.5231913140695088E-3</v>
      </c>
      <c r="K157" s="18">
        <f t="shared" si="28"/>
        <v>9.8566308243727627E-3</v>
      </c>
      <c r="L157" s="18">
        <f t="shared" si="28"/>
        <v>99.990143369175669</v>
      </c>
    </row>
  </sheetData>
  <mergeCells count="8">
    <mergeCell ref="D122:F122"/>
    <mergeCell ref="G122:L122"/>
    <mergeCell ref="D4:F4"/>
    <mergeCell ref="G4:L4"/>
    <mergeCell ref="D44:F44"/>
    <mergeCell ref="G44:L44"/>
    <mergeCell ref="D84:F84"/>
    <mergeCell ref="G84:L8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L157"/>
  <sheetViews>
    <sheetView tabSelected="1" workbookViewId="0">
      <selection activeCell="J39" sqref="J39"/>
    </sheetView>
  </sheetViews>
  <sheetFormatPr defaultRowHeight="12.7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2.42578125" style="1" bestFit="1" customWidth="1"/>
    <col min="9" max="9" width="20.285156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hidden="1">
      <c r="B2" s="1" t="s">
        <v>35</v>
      </c>
      <c r="C2" s="11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11">
        <v>10</v>
      </c>
    </row>
    <row r="3" spans="2:12" hidden="1">
      <c r="B3" s="1" t="s">
        <v>35</v>
      </c>
      <c r="C3" s="11">
        <v>1</v>
      </c>
      <c r="D3" s="11"/>
      <c r="E3" s="11"/>
      <c r="F3" s="11"/>
      <c r="G3" s="11">
        <v>2</v>
      </c>
      <c r="H3" s="11">
        <v>3</v>
      </c>
      <c r="I3" s="11">
        <v>4</v>
      </c>
      <c r="J3" s="11">
        <v>5</v>
      </c>
      <c r="K3" s="11">
        <v>6</v>
      </c>
      <c r="L3" s="11">
        <v>7</v>
      </c>
    </row>
    <row r="4" spans="2:12" ht="25.5">
      <c r="B4" s="6" t="s">
        <v>7</v>
      </c>
      <c r="C4" s="2" t="s">
        <v>44</v>
      </c>
      <c r="D4" s="40" t="s">
        <v>42</v>
      </c>
      <c r="E4" s="41"/>
      <c r="F4" s="42"/>
      <c r="G4" s="40" t="s">
        <v>44</v>
      </c>
      <c r="H4" s="41"/>
      <c r="I4" s="41"/>
      <c r="J4" s="41"/>
      <c r="K4" s="41"/>
      <c r="L4" s="42"/>
    </row>
    <row r="5" spans="2:12" ht="48">
      <c r="B5" s="7" t="s">
        <v>13</v>
      </c>
      <c r="C5" s="9"/>
      <c r="D5" s="10" t="s">
        <v>38</v>
      </c>
      <c r="E5" s="10" t="s">
        <v>39</v>
      </c>
      <c r="F5" s="10" t="s">
        <v>40</v>
      </c>
      <c r="G5" s="10"/>
      <c r="H5" s="10" t="s">
        <v>36</v>
      </c>
      <c r="I5" s="10" t="s">
        <v>15</v>
      </c>
      <c r="J5" s="10" t="s">
        <v>22</v>
      </c>
      <c r="K5" s="10" t="s">
        <v>23</v>
      </c>
      <c r="L5" s="10" t="s">
        <v>24</v>
      </c>
    </row>
    <row r="6" spans="2:12">
      <c r="B6" s="3" t="s">
        <v>1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26</v>
      </c>
      <c r="H6" s="12" t="s">
        <v>28</v>
      </c>
      <c r="I6" s="12" t="s">
        <v>27</v>
      </c>
      <c r="J6" s="12" t="s">
        <v>30</v>
      </c>
      <c r="K6" s="12" t="s">
        <v>32</v>
      </c>
      <c r="L6" s="12" t="s">
        <v>33</v>
      </c>
    </row>
    <row r="7" spans="2:12">
      <c r="B7" s="20">
        <v>44075</v>
      </c>
      <c r="C7" s="14">
        <v>1613.1949999999999</v>
      </c>
      <c r="D7" s="13">
        <v>949.86999999999989</v>
      </c>
      <c r="E7" s="13">
        <v>1439.845</v>
      </c>
      <c r="F7" s="13">
        <v>655.38</v>
      </c>
      <c r="G7" s="5">
        <v>0</v>
      </c>
      <c r="H7" s="5">
        <v>3</v>
      </c>
      <c r="I7" s="5">
        <v>1518</v>
      </c>
      <c r="J7" s="35">
        <f>H7/I7</f>
        <v>1.976284584980237E-3</v>
      </c>
      <c r="K7" s="13">
        <f>G7/86400000</f>
        <v>0</v>
      </c>
      <c r="L7" s="13">
        <f>100-K7</f>
        <v>100</v>
      </c>
    </row>
    <row r="8" spans="2:12">
      <c r="B8" s="31">
        <v>44076</v>
      </c>
      <c r="C8" s="14">
        <v>1910.6066666666666</v>
      </c>
      <c r="D8" s="13">
        <v>1248.3074999999999</v>
      </c>
      <c r="E8" s="13">
        <v>1735.2049999999999</v>
      </c>
      <c r="F8" s="13">
        <v>712.56</v>
      </c>
      <c r="G8" s="5">
        <v>1200000</v>
      </c>
      <c r="H8" s="5">
        <v>7</v>
      </c>
      <c r="I8" s="5">
        <v>4005</v>
      </c>
      <c r="J8" s="35">
        <f t="shared" ref="J8:J36" si="0">H8/I8</f>
        <v>1.7478152309612985E-3</v>
      </c>
      <c r="K8" s="13">
        <f t="shared" ref="K8:K36" si="1">G8/86400000</f>
        <v>1.3888888888888888E-2</v>
      </c>
      <c r="L8" s="13">
        <f t="shared" ref="L8:L36" si="2">100-K8</f>
        <v>99.986111111111114</v>
      </c>
    </row>
    <row r="9" spans="2:12">
      <c r="B9" s="4">
        <v>44077</v>
      </c>
      <c r="C9" s="14">
        <v>1909.3283333333331</v>
      </c>
      <c r="D9" s="13">
        <v>1312.5925</v>
      </c>
      <c r="E9" s="13">
        <v>1602.8</v>
      </c>
      <c r="F9" s="13">
        <v>721.93000000000006</v>
      </c>
      <c r="G9" s="5">
        <v>1200000</v>
      </c>
      <c r="H9" s="5">
        <v>3</v>
      </c>
      <c r="I9" s="5">
        <v>3633</v>
      </c>
      <c r="J9" s="35">
        <f t="shared" si="0"/>
        <v>8.2576383154417832E-4</v>
      </c>
      <c r="K9" s="13">
        <f t="shared" si="1"/>
        <v>1.3888888888888888E-2</v>
      </c>
      <c r="L9" s="13">
        <f t="shared" si="2"/>
        <v>99.986111111111114</v>
      </c>
    </row>
    <row r="10" spans="2:12">
      <c r="B10" s="4">
        <v>44078</v>
      </c>
      <c r="C10" s="14">
        <v>1846.4150000000002</v>
      </c>
      <c r="D10" s="13">
        <v>1153.9425000000001</v>
      </c>
      <c r="E10" s="13">
        <v>1731.3600000000001</v>
      </c>
      <c r="F10" s="13">
        <v>691.68000000000006</v>
      </c>
      <c r="G10" s="5">
        <v>1200000</v>
      </c>
      <c r="H10" s="5">
        <v>5</v>
      </c>
      <c r="I10" s="5">
        <v>3169</v>
      </c>
      <c r="J10" s="35">
        <f t="shared" si="0"/>
        <v>1.577784790154623E-3</v>
      </c>
      <c r="K10" s="13">
        <f t="shared" si="1"/>
        <v>1.3888888888888888E-2</v>
      </c>
      <c r="L10" s="13">
        <f t="shared" si="2"/>
        <v>99.986111111111114</v>
      </c>
    </row>
    <row r="11" spans="2:12">
      <c r="B11" s="4">
        <v>44079</v>
      </c>
      <c r="C11" s="14">
        <v>2115.4866666666662</v>
      </c>
      <c r="D11" s="13">
        <v>1510.0900000000001</v>
      </c>
      <c r="E11" s="13">
        <v>1826.28</v>
      </c>
      <c r="F11" s="13">
        <v>683.7</v>
      </c>
      <c r="G11" s="5">
        <v>1200000</v>
      </c>
      <c r="H11" s="5">
        <v>6</v>
      </c>
      <c r="I11" s="5">
        <v>3388</v>
      </c>
      <c r="J11" s="35">
        <f t="shared" si="0"/>
        <v>1.7709563164108619E-3</v>
      </c>
      <c r="K11" s="13">
        <f t="shared" si="1"/>
        <v>1.3888888888888888E-2</v>
      </c>
      <c r="L11" s="13">
        <f t="shared" si="2"/>
        <v>99.986111111111114</v>
      </c>
    </row>
    <row r="12" spans="2:12">
      <c r="B12" s="4">
        <v>44080</v>
      </c>
      <c r="C12" s="14">
        <v>1854.2283333333332</v>
      </c>
      <c r="D12" s="13">
        <v>1172.9775</v>
      </c>
      <c r="E12" s="13">
        <v>1716.73</v>
      </c>
      <c r="F12" s="13">
        <v>696.58</v>
      </c>
      <c r="G12" s="5">
        <v>1200000</v>
      </c>
      <c r="H12" s="5">
        <v>2</v>
      </c>
      <c r="I12" s="5">
        <v>3070</v>
      </c>
      <c r="J12" s="35">
        <f t="shared" si="0"/>
        <v>6.5146579804560263E-4</v>
      </c>
      <c r="K12" s="13">
        <f t="shared" si="1"/>
        <v>1.3888888888888888E-2</v>
      </c>
      <c r="L12" s="13">
        <f t="shared" si="2"/>
        <v>99.986111111111114</v>
      </c>
    </row>
    <row r="13" spans="2:12">
      <c r="B13" s="20">
        <v>44081</v>
      </c>
      <c r="C13" s="14">
        <v>1669.8916666666667</v>
      </c>
      <c r="D13" s="13">
        <v>986.61749999999995</v>
      </c>
      <c r="E13" s="13">
        <v>1536.44</v>
      </c>
      <c r="F13" s="13">
        <v>683.88</v>
      </c>
      <c r="G13" s="5">
        <v>0</v>
      </c>
      <c r="H13" s="5">
        <v>0</v>
      </c>
      <c r="I13" s="5">
        <v>1363</v>
      </c>
      <c r="J13" s="35">
        <f t="shared" si="0"/>
        <v>0</v>
      </c>
      <c r="K13" s="13">
        <f t="shared" si="1"/>
        <v>0</v>
      </c>
      <c r="L13" s="13">
        <f t="shared" si="2"/>
        <v>100</v>
      </c>
    </row>
    <row r="14" spans="2:12">
      <c r="B14" s="20">
        <v>44082</v>
      </c>
      <c r="C14" s="14">
        <v>1616.9599999999998</v>
      </c>
      <c r="D14" s="13">
        <v>962.60750000000007</v>
      </c>
      <c r="E14" s="13">
        <v>1425.665</v>
      </c>
      <c r="F14" s="13">
        <v>668.45</v>
      </c>
      <c r="G14" s="5">
        <v>0</v>
      </c>
      <c r="H14" s="5">
        <v>0</v>
      </c>
      <c r="I14" s="5">
        <v>1367</v>
      </c>
      <c r="J14" s="35">
        <f t="shared" si="0"/>
        <v>0</v>
      </c>
      <c r="K14" s="13">
        <f t="shared" si="1"/>
        <v>0</v>
      </c>
      <c r="L14" s="13">
        <f t="shared" si="2"/>
        <v>100</v>
      </c>
    </row>
    <row r="15" spans="2:12">
      <c r="B15" s="31">
        <v>44083</v>
      </c>
      <c r="C15" s="14">
        <v>1892.6933333333334</v>
      </c>
      <c r="D15" s="13">
        <v>1115.8500000000001</v>
      </c>
      <c r="E15" s="13">
        <v>1946.38</v>
      </c>
      <c r="F15" s="13">
        <v>678.46</v>
      </c>
      <c r="G15" s="5">
        <v>1200000</v>
      </c>
      <c r="H15" s="5">
        <v>19</v>
      </c>
      <c r="I15" s="5">
        <v>3661</v>
      </c>
      <c r="J15" s="35">
        <f t="shared" si="0"/>
        <v>5.1898388418464897E-3</v>
      </c>
      <c r="K15" s="13">
        <f t="shared" si="1"/>
        <v>1.3888888888888888E-2</v>
      </c>
      <c r="L15" s="13">
        <f t="shared" si="2"/>
        <v>99.986111111111114</v>
      </c>
    </row>
    <row r="16" spans="2:12">
      <c r="B16" s="4">
        <v>44084</v>
      </c>
      <c r="C16" s="14">
        <v>1914.0666666666668</v>
      </c>
      <c r="D16" s="13">
        <v>1136.7550000000001</v>
      </c>
      <c r="E16" s="13">
        <v>1968.69</v>
      </c>
      <c r="F16" s="13">
        <v>711.93000000000006</v>
      </c>
      <c r="G16" s="5">
        <v>1200000</v>
      </c>
      <c r="H16" s="5">
        <v>12</v>
      </c>
      <c r="I16" s="5">
        <v>3357</v>
      </c>
      <c r="J16" s="35">
        <f t="shared" si="0"/>
        <v>3.5746201966041107E-3</v>
      </c>
      <c r="K16" s="13">
        <f t="shared" si="1"/>
        <v>1.3888888888888888E-2</v>
      </c>
      <c r="L16" s="13">
        <f t="shared" si="2"/>
        <v>99.986111111111114</v>
      </c>
    </row>
    <row r="17" spans="2:12">
      <c r="B17" s="4">
        <v>44085</v>
      </c>
      <c r="C17" s="14">
        <v>1849.1233333333332</v>
      </c>
      <c r="D17" s="13">
        <v>1094.1325000000002</v>
      </c>
      <c r="E17" s="13">
        <v>1859.105</v>
      </c>
      <c r="F17" s="13">
        <v>673.95</v>
      </c>
      <c r="G17" s="5">
        <v>1200000</v>
      </c>
      <c r="H17" s="5">
        <v>28</v>
      </c>
      <c r="I17" s="5">
        <v>3478</v>
      </c>
      <c r="J17" s="35">
        <f t="shared" si="0"/>
        <v>8.0506037952846471E-3</v>
      </c>
      <c r="K17" s="13">
        <f t="shared" si="1"/>
        <v>1.3888888888888888E-2</v>
      </c>
      <c r="L17" s="13">
        <f t="shared" si="2"/>
        <v>99.986111111111114</v>
      </c>
    </row>
    <row r="18" spans="2:12">
      <c r="B18" s="4">
        <v>44086</v>
      </c>
      <c r="C18" s="14">
        <v>1890.7650000000001</v>
      </c>
      <c r="D18" s="13">
        <v>1149.45</v>
      </c>
      <c r="E18" s="13">
        <v>1873.395</v>
      </c>
      <c r="F18" s="13">
        <v>680.72</v>
      </c>
      <c r="G18" s="5">
        <v>1200000</v>
      </c>
      <c r="H18" s="5">
        <v>96</v>
      </c>
      <c r="I18" s="5">
        <v>3395</v>
      </c>
      <c r="J18" s="35">
        <f t="shared" si="0"/>
        <v>2.8276877761413844E-2</v>
      </c>
      <c r="K18" s="13">
        <f t="shared" si="1"/>
        <v>1.3888888888888888E-2</v>
      </c>
      <c r="L18" s="13">
        <f t="shared" si="2"/>
        <v>99.986111111111114</v>
      </c>
    </row>
    <row r="19" spans="2:12">
      <c r="B19" s="4">
        <v>44087</v>
      </c>
      <c r="C19" s="14">
        <v>1786.3466666666666</v>
      </c>
      <c r="D19" s="13">
        <v>1072.1675</v>
      </c>
      <c r="E19" s="13">
        <v>1714.7049999999999</v>
      </c>
      <c r="F19" s="13">
        <v>688.88</v>
      </c>
      <c r="G19" s="5">
        <v>1200000</v>
      </c>
      <c r="H19" s="5">
        <v>91</v>
      </c>
      <c r="I19" s="5">
        <v>2941</v>
      </c>
      <c r="J19" s="35">
        <f t="shared" si="0"/>
        <v>3.0941856511390683E-2</v>
      </c>
      <c r="K19" s="13">
        <f t="shared" si="1"/>
        <v>1.3888888888888888E-2</v>
      </c>
      <c r="L19" s="13">
        <f t="shared" si="2"/>
        <v>99.986111111111114</v>
      </c>
    </row>
    <row r="20" spans="2:12">
      <c r="B20" s="20">
        <v>44088</v>
      </c>
      <c r="C20" s="14">
        <v>1681.4383333333333</v>
      </c>
      <c r="D20" s="13">
        <v>992.8024999999999</v>
      </c>
      <c r="E20" s="13">
        <v>1558.71</v>
      </c>
      <c r="F20" s="13">
        <v>703.79</v>
      </c>
      <c r="G20" s="5">
        <v>0</v>
      </c>
      <c r="H20" s="5">
        <v>49</v>
      </c>
      <c r="I20" s="5">
        <v>1582</v>
      </c>
      <c r="J20" s="35">
        <f t="shared" si="0"/>
        <v>3.0973451327433628E-2</v>
      </c>
      <c r="K20" s="13">
        <f t="shared" si="1"/>
        <v>0</v>
      </c>
      <c r="L20" s="13">
        <f t="shared" si="2"/>
        <v>100</v>
      </c>
    </row>
    <row r="21" spans="2:12">
      <c r="B21" s="20">
        <v>44089</v>
      </c>
      <c r="C21" s="14">
        <v>1634.6100000000004</v>
      </c>
      <c r="D21" s="13">
        <v>928.24499999999989</v>
      </c>
      <c r="E21" s="13">
        <v>1547.3400000000001</v>
      </c>
      <c r="F21" s="13">
        <v>669.06999999999994</v>
      </c>
      <c r="G21" s="5">
        <v>0</v>
      </c>
      <c r="H21" s="5">
        <v>157</v>
      </c>
      <c r="I21" s="5">
        <v>1801</v>
      </c>
      <c r="J21" s="35">
        <f t="shared" si="0"/>
        <v>8.7173792337590233E-2</v>
      </c>
      <c r="K21" s="13">
        <f t="shared" si="1"/>
        <v>0</v>
      </c>
      <c r="L21" s="13">
        <f t="shared" si="2"/>
        <v>100</v>
      </c>
    </row>
    <row r="22" spans="2:12">
      <c r="B22" s="31">
        <v>44090</v>
      </c>
      <c r="C22" s="14">
        <v>2102.1750000000002</v>
      </c>
      <c r="D22" s="13">
        <v>1366.7725</v>
      </c>
      <c r="E22" s="13">
        <v>2072.98</v>
      </c>
      <c r="F22" s="13">
        <v>1218.8800000000001</v>
      </c>
      <c r="G22" s="5">
        <v>1200000</v>
      </c>
      <c r="H22" s="5">
        <v>386</v>
      </c>
      <c r="I22" s="5">
        <v>4408</v>
      </c>
      <c r="J22" s="35">
        <f t="shared" si="0"/>
        <v>8.7568058076225044E-2</v>
      </c>
      <c r="K22" s="13">
        <f t="shared" si="1"/>
        <v>1.3888888888888888E-2</v>
      </c>
      <c r="L22" s="13">
        <f t="shared" si="2"/>
        <v>99.986111111111114</v>
      </c>
    </row>
    <row r="23" spans="2:12">
      <c r="B23" s="4">
        <v>44091</v>
      </c>
      <c r="C23" s="14">
        <v>1776.7483333333332</v>
      </c>
      <c r="D23" s="13">
        <v>1022.4625000000001</v>
      </c>
      <c r="E23" s="13">
        <v>1785.32</v>
      </c>
      <c r="F23" s="13">
        <v>680.31</v>
      </c>
      <c r="G23" s="5">
        <v>1200000</v>
      </c>
      <c r="H23" s="5">
        <v>147</v>
      </c>
      <c r="I23" s="5">
        <v>3482</v>
      </c>
      <c r="J23" s="35">
        <f t="shared" si="0"/>
        <v>4.2217116599655373E-2</v>
      </c>
      <c r="K23" s="13">
        <f t="shared" si="1"/>
        <v>1.3888888888888888E-2</v>
      </c>
      <c r="L23" s="13">
        <f t="shared" si="2"/>
        <v>99.986111111111114</v>
      </c>
    </row>
    <row r="24" spans="2:12">
      <c r="B24" s="4">
        <v>44092</v>
      </c>
      <c r="C24" s="14">
        <v>1856.5866666666668</v>
      </c>
      <c r="D24" s="13">
        <v>1114.6500000000001</v>
      </c>
      <c r="E24" s="13">
        <v>1840.46</v>
      </c>
      <c r="F24" s="13">
        <v>685.83</v>
      </c>
      <c r="G24" s="5">
        <v>1200000</v>
      </c>
      <c r="H24" s="5">
        <v>92</v>
      </c>
      <c r="I24" s="5">
        <v>4202</v>
      </c>
      <c r="J24" s="35">
        <f t="shared" si="0"/>
        <v>2.1894336030461686E-2</v>
      </c>
      <c r="K24" s="13">
        <f t="shared" si="1"/>
        <v>1.3888888888888888E-2</v>
      </c>
      <c r="L24" s="13">
        <f t="shared" si="2"/>
        <v>99.986111111111114</v>
      </c>
    </row>
    <row r="25" spans="2:12">
      <c r="B25" s="4">
        <v>44093</v>
      </c>
      <c r="C25" s="14">
        <v>1731.6899999999998</v>
      </c>
      <c r="D25" s="13">
        <v>1003.4050000000001</v>
      </c>
      <c r="E25" s="13">
        <v>1688.2599999999998</v>
      </c>
      <c r="F25" s="13">
        <v>710.45</v>
      </c>
      <c r="G25" s="5">
        <v>1200000</v>
      </c>
      <c r="H25" s="5">
        <v>70</v>
      </c>
      <c r="I25" s="5">
        <v>3043</v>
      </c>
      <c r="J25" s="35">
        <f t="shared" si="0"/>
        <v>2.3003614853762733E-2</v>
      </c>
      <c r="K25" s="13">
        <f t="shared" si="1"/>
        <v>1.3888888888888888E-2</v>
      </c>
      <c r="L25" s="13">
        <f t="shared" si="2"/>
        <v>99.986111111111114</v>
      </c>
    </row>
    <row r="26" spans="2:12">
      <c r="B26" s="4">
        <v>44094</v>
      </c>
      <c r="C26" s="14">
        <v>1758.2133333333338</v>
      </c>
      <c r="D26" s="13">
        <v>1047.2175</v>
      </c>
      <c r="E26" s="13">
        <v>1680.2049999999999</v>
      </c>
      <c r="F26" s="13">
        <v>677.52</v>
      </c>
      <c r="G26" s="5">
        <v>1200000</v>
      </c>
      <c r="H26" s="5">
        <v>38</v>
      </c>
      <c r="I26" s="5">
        <v>2962</v>
      </c>
      <c r="J26" s="35">
        <f t="shared" si="0"/>
        <v>1.2829169480081027E-2</v>
      </c>
      <c r="K26" s="13">
        <f t="shared" si="1"/>
        <v>1.3888888888888888E-2</v>
      </c>
      <c r="L26" s="13">
        <f t="shared" si="2"/>
        <v>99.986111111111114</v>
      </c>
    </row>
    <row r="27" spans="2:12">
      <c r="B27" s="20">
        <v>44095</v>
      </c>
      <c r="C27" s="14">
        <v>1648.36</v>
      </c>
      <c r="D27" s="13">
        <v>940.72000000000014</v>
      </c>
      <c r="E27" s="13">
        <v>1563.6399999999999</v>
      </c>
      <c r="F27" s="13">
        <v>712.34</v>
      </c>
      <c r="G27" s="5">
        <v>0</v>
      </c>
      <c r="H27" s="5">
        <v>18</v>
      </c>
      <c r="I27" s="5">
        <v>1420</v>
      </c>
      <c r="J27" s="35">
        <f t="shared" si="0"/>
        <v>1.2676056338028169E-2</v>
      </c>
      <c r="K27" s="13">
        <f t="shared" si="1"/>
        <v>0</v>
      </c>
      <c r="L27" s="13">
        <f t="shared" si="2"/>
        <v>100</v>
      </c>
    </row>
    <row r="28" spans="2:12">
      <c r="B28" s="20">
        <v>44096</v>
      </c>
      <c r="C28" s="14">
        <v>1597.4783333333332</v>
      </c>
      <c r="D28" s="13">
        <v>933.63499999999999</v>
      </c>
      <c r="E28" s="13">
        <v>1425.165</v>
      </c>
      <c r="F28" s="13">
        <v>653.35</v>
      </c>
      <c r="G28" s="5">
        <v>0</v>
      </c>
      <c r="H28" s="5">
        <v>27</v>
      </c>
      <c r="I28" s="5">
        <v>1551</v>
      </c>
      <c r="J28" s="35">
        <f t="shared" si="0"/>
        <v>1.7408123791102514E-2</v>
      </c>
      <c r="K28" s="13">
        <f t="shared" si="1"/>
        <v>0</v>
      </c>
      <c r="L28" s="13">
        <f t="shared" si="2"/>
        <v>100</v>
      </c>
    </row>
    <row r="29" spans="2:12">
      <c r="B29" s="31">
        <v>44097</v>
      </c>
      <c r="C29" s="14">
        <v>1874.3550000000002</v>
      </c>
      <c r="D29" s="13">
        <v>1218.3474999999999</v>
      </c>
      <c r="E29" s="13">
        <v>1686.37</v>
      </c>
      <c r="F29" s="13">
        <v>665.88</v>
      </c>
      <c r="G29" s="5">
        <v>1200000</v>
      </c>
      <c r="H29" s="5">
        <v>81</v>
      </c>
      <c r="I29" s="5">
        <v>3491</v>
      </c>
      <c r="J29" s="35">
        <f t="shared" si="0"/>
        <v>2.3202520767688341E-2</v>
      </c>
      <c r="K29" s="13">
        <f t="shared" si="1"/>
        <v>1.3888888888888888E-2</v>
      </c>
      <c r="L29" s="13">
        <f t="shared" si="2"/>
        <v>99.986111111111114</v>
      </c>
    </row>
    <row r="30" spans="2:12">
      <c r="B30" s="4">
        <v>44098</v>
      </c>
      <c r="C30" s="14">
        <v>1737.0216666666665</v>
      </c>
      <c r="D30" s="13">
        <v>1018.6925</v>
      </c>
      <c r="E30" s="13">
        <v>1673.68</v>
      </c>
      <c r="F30" s="13">
        <v>692.12</v>
      </c>
      <c r="G30" s="5">
        <v>1200000</v>
      </c>
      <c r="H30" s="5">
        <v>44</v>
      </c>
      <c r="I30" s="5">
        <v>3414</v>
      </c>
      <c r="J30" s="35">
        <f t="shared" si="0"/>
        <v>1.2888107791446984E-2</v>
      </c>
      <c r="K30" s="13">
        <f t="shared" si="1"/>
        <v>1.3888888888888888E-2</v>
      </c>
      <c r="L30" s="13">
        <f t="shared" si="2"/>
        <v>99.986111111111114</v>
      </c>
    </row>
    <row r="31" spans="2:12">
      <c r="B31" s="4">
        <v>44099</v>
      </c>
      <c r="C31" s="14">
        <v>1781.8883333333333</v>
      </c>
      <c r="D31" s="13">
        <v>1066.165</v>
      </c>
      <c r="E31" s="13">
        <v>1713.335</v>
      </c>
      <c r="F31" s="13">
        <v>691.97</v>
      </c>
      <c r="G31" s="5">
        <v>1200000</v>
      </c>
      <c r="H31" s="5">
        <v>36</v>
      </c>
      <c r="I31" s="5">
        <v>2921</v>
      </c>
      <c r="J31" s="35">
        <f t="shared" si="0"/>
        <v>1.2324546388223211E-2</v>
      </c>
      <c r="K31" s="13">
        <f t="shared" si="1"/>
        <v>1.3888888888888888E-2</v>
      </c>
      <c r="L31" s="13">
        <f t="shared" si="2"/>
        <v>99.986111111111114</v>
      </c>
    </row>
    <row r="32" spans="2:12">
      <c r="B32" s="4">
        <v>44100</v>
      </c>
      <c r="C32" s="14">
        <v>1767.9449999999997</v>
      </c>
      <c r="D32" s="13">
        <v>1021.0475</v>
      </c>
      <c r="E32" s="13">
        <v>1761.74</v>
      </c>
      <c r="F32" s="13">
        <v>674.53</v>
      </c>
      <c r="G32" s="5">
        <v>1200000</v>
      </c>
      <c r="H32" s="5">
        <v>51</v>
      </c>
      <c r="I32" s="5">
        <v>3331</v>
      </c>
      <c r="J32" s="35">
        <f t="shared" si="0"/>
        <v>1.5310717502251577E-2</v>
      </c>
      <c r="K32" s="13">
        <f t="shared" si="1"/>
        <v>1.3888888888888888E-2</v>
      </c>
      <c r="L32" s="13">
        <f t="shared" si="2"/>
        <v>99.986111111111114</v>
      </c>
    </row>
    <row r="33" spans="2:12">
      <c r="B33" s="4">
        <v>44101</v>
      </c>
      <c r="C33" s="14">
        <v>2001.1649999999997</v>
      </c>
      <c r="D33" s="13">
        <v>1090.7950000000001</v>
      </c>
      <c r="E33" s="13">
        <v>2321.9049999999997</v>
      </c>
      <c r="F33" s="13">
        <v>685.55</v>
      </c>
      <c r="G33" s="5">
        <v>1200000</v>
      </c>
      <c r="H33" s="5">
        <v>62</v>
      </c>
      <c r="I33" s="5">
        <v>3462</v>
      </c>
      <c r="J33" s="35">
        <f t="shared" si="0"/>
        <v>1.7908723281340265E-2</v>
      </c>
      <c r="K33" s="13">
        <f t="shared" si="1"/>
        <v>1.3888888888888888E-2</v>
      </c>
      <c r="L33" s="13">
        <f t="shared" si="2"/>
        <v>99.986111111111114</v>
      </c>
    </row>
    <row r="34" spans="2:12">
      <c r="B34" s="20">
        <v>44102</v>
      </c>
      <c r="C34" s="14">
        <v>1659.175</v>
      </c>
      <c r="D34" s="13">
        <v>952.41250000000002</v>
      </c>
      <c r="E34" s="13">
        <v>1572.7</v>
      </c>
      <c r="F34" s="13">
        <v>683.3</v>
      </c>
      <c r="G34" s="5">
        <v>0</v>
      </c>
      <c r="H34" s="5">
        <v>22</v>
      </c>
      <c r="I34" s="5">
        <v>1711</v>
      </c>
      <c r="J34" s="35">
        <f t="shared" si="0"/>
        <v>1.2857977790765635E-2</v>
      </c>
      <c r="K34" s="13">
        <f t="shared" si="1"/>
        <v>0</v>
      </c>
      <c r="L34" s="13">
        <f t="shared" si="2"/>
        <v>100</v>
      </c>
    </row>
    <row r="35" spans="2:12">
      <c r="B35" s="20">
        <v>44103</v>
      </c>
      <c r="C35" s="14">
        <v>1615.0049999999999</v>
      </c>
      <c r="D35" s="13">
        <v>926.81</v>
      </c>
      <c r="E35" s="13">
        <v>1491.395</v>
      </c>
      <c r="F35" s="13">
        <v>699.77</v>
      </c>
      <c r="G35" s="5">
        <v>0</v>
      </c>
      <c r="H35" s="5">
        <v>10</v>
      </c>
      <c r="I35" s="5">
        <v>1554</v>
      </c>
      <c r="J35" s="35">
        <f t="shared" si="0"/>
        <v>6.4350064350064346E-3</v>
      </c>
      <c r="K35" s="13">
        <f t="shared" si="1"/>
        <v>0</v>
      </c>
      <c r="L35" s="13">
        <f t="shared" si="2"/>
        <v>100</v>
      </c>
    </row>
    <row r="36" spans="2:12">
      <c r="B36" s="21">
        <v>44104</v>
      </c>
      <c r="C36" s="14">
        <v>1870.2583333333334</v>
      </c>
      <c r="D36" s="13">
        <v>1069.575</v>
      </c>
      <c r="E36" s="13">
        <v>1971.625</v>
      </c>
      <c r="F36" s="13">
        <v>707.42</v>
      </c>
      <c r="G36" s="5">
        <v>1200000</v>
      </c>
      <c r="H36" s="5">
        <v>41</v>
      </c>
      <c r="I36" s="5">
        <v>4830</v>
      </c>
      <c r="J36" s="35">
        <f t="shared" si="0"/>
        <v>8.4886128364389229E-3</v>
      </c>
      <c r="K36" s="13">
        <f t="shared" si="1"/>
        <v>1.3888888888888888E-2</v>
      </c>
      <c r="L36" s="13">
        <f t="shared" si="2"/>
        <v>99.986111111111114</v>
      </c>
    </row>
    <row r="37" spans="2:12">
      <c r="B37" s="4"/>
      <c r="C37" s="14"/>
      <c r="D37" s="5"/>
      <c r="E37" s="5"/>
      <c r="F37" s="5"/>
      <c r="G37" s="5"/>
      <c r="H37" s="5"/>
      <c r="I37" s="5"/>
      <c r="J37" s="5"/>
      <c r="K37" s="13"/>
      <c r="L37" s="13"/>
    </row>
    <row r="38" spans="2:12">
      <c r="B38" s="15" t="s">
        <v>2</v>
      </c>
      <c r="C38" s="22">
        <v>323779.31999999995</v>
      </c>
      <c r="D38" s="16">
        <v>130316.45999999999</v>
      </c>
      <c r="E38" s="16">
        <v>103462.86000000002</v>
      </c>
      <c r="F38" s="16">
        <v>21160.179999999997</v>
      </c>
      <c r="G38" s="16">
        <f t="shared" ref="G38:I38" si="3">SUM(G7:G37)</f>
        <v>25200000</v>
      </c>
      <c r="H38" s="16">
        <f t="shared" si="3"/>
        <v>1603</v>
      </c>
      <c r="I38" s="16">
        <f t="shared" si="3"/>
        <v>87510</v>
      </c>
      <c r="J38" s="30" t="s">
        <v>34</v>
      </c>
      <c r="K38" s="17" t="s">
        <v>34</v>
      </c>
      <c r="L38" s="17" t="s">
        <v>34</v>
      </c>
    </row>
    <row r="39" spans="2:12" ht="25.5">
      <c r="B39" s="19" t="s">
        <v>3</v>
      </c>
      <c r="C39" s="22">
        <v>1798.7740000000001</v>
      </c>
      <c r="D39" s="18">
        <v>1085.9705000000001</v>
      </c>
      <c r="E39" s="18">
        <v>1724.3809999999999</v>
      </c>
      <c r="F39" s="18">
        <v>705.33933333333323</v>
      </c>
      <c r="G39" s="18">
        <f t="shared" ref="G39:L39" si="4">AVERAGE(G7:G37)</f>
        <v>840000</v>
      </c>
      <c r="H39" s="18">
        <f t="shared" si="4"/>
        <v>53.43333333333333</v>
      </c>
      <c r="I39" s="18">
        <f t="shared" si="4"/>
        <v>2917</v>
      </c>
      <c r="J39" s="36">
        <f t="shared" si="4"/>
        <v>1.7658126642871273E-2</v>
      </c>
      <c r="K39" s="18">
        <f t="shared" si="4"/>
        <v>9.7222222222222241E-3</v>
      </c>
      <c r="L39" s="18">
        <f t="shared" si="4"/>
        <v>99.99027777777782</v>
      </c>
    </row>
    <row r="42" spans="2:12" hidden="1">
      <c r="B42" s="1" t="s">
        <v>35</v>
      </c>
      <c r="C42" s="11">
        <v>1</v>
      </c>
      <c r="D42" s="11">
        <v>2</v>
      </c>
      <c r="E42" s="11">
        <v>3</v>
      </c>
      <c r="F42" s="11">
        <v>4</v>
      </c>
      <c r="G42" s="11">
        <v>5</v>
      </c>
      <c r="H42" s="11">
        <v>6</v>
      </c>
      <c r="I42" s="11">
        <v>7</v>
      </c>
      <c r="J42" s="11">
        <v>8</v>
      </c>
      <c r="K42" s="11">
        <v>9</v>
      </c>
      <c r="L42" s="11">
        <v>10</v>
      </c>
    </row>
    <row r="43" spans="2:12" hidden="1">
      <c r="B43" s="1" t="s">
        <v>35</v>
      </c>
      <c r="C43" s="11">
        <v>1</v>
      </c>
      <c r="D43" s="11"/>
      <c r="E43" s="11"/>
      <c r="F43" s="11"/>
      <c r="G43" s="11">
        <v>2</v>
      </c>
      <c r="H43" s="11">
        <v>3</v>
      </c>
      <c r="I43" s="11">
        <v>4</v>
      </c>
      <c r="J43" s="11">
        <v>5</v>
      </c>
      <c r="K43" s="11">
        <v>6</v>
      </c>
      <c r="L43" s="11">
        <v>7</v>
      </c>
    </row>
    <row r="44" spans="2:12" ht="25.5">
      <c r="B44" s="6" t="s">
        <v>7</v>
      </c>
      <c r="C44" s="2" t="s">
        <v>44</v>
      </c>
      <c r="D44" s="40" t="s">
        <v>42</v>
      </c>
      <c r="E44" s="41"/>
      <c r="F44" s="42"/>
      <c r="G44" s="40" t="s">
        <v>44</v>
      </c>
      <c r="H44" s="41"/>
      <c r="I44" s="41"/>
      <c r="J44" s="41"/>
      <c r="K44" s="41"/>
      <c r="L44" s="42"/>
    </row>
    <row r="45" spans="2:12" ht="48">
      <c r="B45" s="7" t="s">
        <v>13</v>
      </c>
      <c r="C45" s="9"/>
      <c r="D45" s="10" t="s">
        <v>38</v>
      </c>
      <c r="E45" s="10" t="s">
        <v>39</v>
      </c>
      <c r="F45" s="10" t="s">
        <v>40</v>
      </c>
      <c r="G45" s="10"/>
      <c r="H45" s="10" t="s">
        <v>36</v>
      </c>
      <c r="I45" s="10" t="s">
        <v>15</v>
      </c>
      <c r="J45" s="10" t="s">
        <v>22</v>
      </c>
      <c r="K45" s="10" t="s">
        <v>23</v>
      </c>
      <c r="L45" s="10" t="s">
        <v>24</v>
      </c>
    </row>
    <row r="46" spans="2:12">
      <c r="B46" s="3" t="s">
        <v>1</v>
      </c>
      <c r="C46" s="12" t="s">
        <v>25</v>
      </c>
      <c r="D46" s="12" t="s">
        <v>25</v>
      </c>
      <c r="E46" s="12" t="s">
        <v>25</v>
      </c>
      <c r="F46" s="12" t="s">
        <v>25</v>
      </c>
      <c r="G46" s="12" t="s">
        <v>26</v>
      </c>
      <c r="H46" s="12" t="s">
        <v>28</v>
      </c>
      <c r="I46" s="12" t="s">
        <v>27</v>
      </c>
      <c r="J46" s="12" t="s">
        <v>30</v>
      </c>
      <c r="K46" s="12" t="s">
        <v>32</v>
      </c>
      <c r="L46" s="12" t="s">
        <v>33</v>
      </c>
    </row>
    <row r="47" spans="2:12">
      <c r="B47" s="21">
        <v>43739</v>
      </c>
      <c r="C47" s="13">
        <v>1970.7650000000001</v>
      </c>
      <c r="D47" s="13">
        <v>1263.3375000000001</v>
      </c>
      <c r="E47" s="13">
        <v>1885.62</v>
      </c>
      <c r="F47" s="13">
        <v>725.56</v>
      </c>
      <c r="G47" s="5">
        <v>1200000</v>
      </c>
      <c r="H47" s="5">
        <v>43</v>
      </c>
      <c r="I47" s="5">
        <v>4503</v>
      </c>
      <c r="J47" s="35">
        <f>H47/I47</f>
        <v>9.5491894292693766E-3</v>
      </c>
      <c r="K47" s="13">
        <f>G47/86400000</f>
        <v>1.3888888888888888E-2</v>
      </c>
      <c r="L47" s="13">
        <f>100-K47</f>
        <v>99.986111111111114</v>
      </c>
    </row>
    <row r="48" spans="2:12">
      <c r="B48" s="21">
        <v>43740</v>
      </c>
      <c r="C48" s="13">
        <v>2244.2066666666669</v>
      </c>
      <c r="D48" s="13">
        <v>1288.4825000000001</v>
      </c>
      <c r="E48" s="13">
        <v>2655.6549999999997</v>
      </c>
      <c r="F48" s="13">
        <v>917.44</v>
      </c>
      <c r="G48" s="5">
        <v>1200000</v>
      </c>
      <c r="H48" s="5">
        <v>30</v>
      </c>
      <c r="I48" s="5">
        <v>3687</v>
      </c>
      <c r="J48" s="35">
        <f t="shared" ref="J48:J77" si="5">H48/I48</f>
        <v>8.1366965012205049E-3</v>
      </c>
      <c r="K48" s="13">
        <f t="shared" ref="K48:K76" si="6">G48/86400000</f>
        <v>1.3888888888888888E-2</v>
      </c>
      <c r="L48" s="13">
        <f t="shared" ref="L48:L76" si="7">100-K48</f>
        <v>99.986111111111114</v>
      </c>
    </row>
    <row r="49" spans="2:12">
      <c r="B49" s="21">
        <v>43741</v>
      </c>
      <c r="C49" s="13">
        <v>1899.5699999999997</v>
      </c>
      <c r="D49" s="13">
        <v>1165.595</v>
      </c>
      <c r="E49" s="13">
        <v>1867.52</v>
      </c>
      <c r="F49" s="13">
        <v>718.51</v>
      </c>
      <c r="G49" s="5">
        <v>1200000</v>
      </c>
      <c r="H49" s="5">
        <v>45</v>
      </c>
      <c r="I49" s="5">
        <v>3549</v>
      </c>
      <c r="J49" s="35">
        <f t="shared" si="5"/>
        <v>1.2679628064243449E-2</v>
      </c>
      <c r="K49" s="13">
        <f t="shared" si="6"/>
        <v>1.3888888888888888E-2</v>
      </c>
      <c r="L49" s="13">
        <f t="shared" si="7"/>
        <v>99.986111111111114</v>
      </c>
    </row>
    <row r="50" spans="2:12">
      <c r="B50" s="21">
        <v>43742</v>
      </c>
      <c r="C50" s="13">
        <v>1961.1466666666663</v>
      </c>
      <c r="D50" s="13">
        <v>1275.165</v>
      </c>
      <c r="E50" s="13">
        <v>1833.11</v>
      </c>
      <c r="F50" s="13">
        <v>709.73</v>
      </c>
      <c r="G50" s="5">
        <v>1200000</v>
      </c>
      <c r="H50" s="5">
        <v>17</v>
      </c>
      <c r="I50" s="5">
        <v>3150</v>
      </c>
      <c r="J50" s="35">
        <f t="shared" si="5"/>
        <v>5.3968253968253973E-3</v>
      </c>
      <c r="K50" s="13">
        <f t="shared" si="6"/>
        <v>1.3888888888888888E-2</v>
      </c>
      <c r="L50" s="13">
        <f t="shared" si="7"/>
        <v>99.986111111111114</v>
      </c>
    </row>
    <row r="51" spans="2:12">
      <c r="B51" s="20">
        <v>43743</v>
      </c>
      <c r="C51" s="13">
        <v>1687.3916666666667</v>
      </c>
      <c r="D51" s="13">
        <v>967.95249999999999</v>
      </c>
      <c r="E51" s="13">
        <v>1626.27</v>
      </c>
      <c r="F51" s="13">
        <v>704.33</v>
      </c>
      <c r="G51" s="5">
        <v>0</v>
      </c>
      <c r="H51" s="5">
        <v>11</v>
      </c>
      <c r="I51" s="5">
        <v>1807</v>
      </c>
      <c r="J51" s="35">
        <f t="shared" si="5"/>
        <v>6.0874377421140007E-3</v>
      </c>
      <c r="K51" s="13">
        <f t="shared" si="6"/>
        <v>0</v>
      </c>
      <c r="L51" s="13">
        <f t="shared" si="7"/>
        <v>100</v>
      </c>
    </row>
    <row r="52" spans="2:12">
      <c r="B52" s="20">
        <v>43744</v>
      </c>
      <c r="C52" s="13">
        <v>1670.915</v>
      </c>
      <c r="D52" s="13">
        <v>1017.1224999999999</v>
      </c>
      <c r="E52" s="13">
        <v>1478.5</v>
      </c>
      <c r="F52" s="13">
        <v>716.2</v>
      </c>
      <c r="G52" s="5">
        <v>0</v>
      </c>
      <c r="H52" s="5">
        <v>19</v>
      </c>
      <c r="I52" s="5">
        <v>1572</v>
      </c>
      <c r="J52" s="35">
        <f t="shared" si="5"/>
        <v>1.2086513994910942E-2</v>
      </c>
      <c r="K52" s="13">
        <f t="shared" si="6"/>
        <v>0</v>
      </c>
      <c r="L52" s="13">
        <f t="shared" si="7"/>
        <v>100</v>
      </c>
    </row>
    <row r="53" spans="2:12">
      <c r="B53" s="21">
        <v>43745</v>
      </c>
      <c r="C53" s="13">
        <v>1835.5316666666668</v>
      </c>
      <c r="D53" s="13">
        <v>1152.24</v>
      </c>
      <c r="E53" s="13">
        <v>1702.115</v>
      </c>
      <c r="F53" s="13">
        <v>745.68000000000006</v>
      </c>
      <c r="G53" s="5">
        <v>1200000</v>
      </c>
      <c r="H53" s="5">
        <v>53</v>
      </c>
      <c r="I53" s="5">
        <v>3769</v>
      </c>
      <c r="J53" s="35">
        <f t="shared" si="5"/>
        <v>1.4062085433802069E-2</v>
      </c>
      <c r="K53" s="13">
        <f t="shared" si="6"/>
        <v>1.3888888888888888E-2</v>
      </c>
      <c r="L53" s="13">
        <f t="shared" si="7"/>
        <v>99.986111111111114</v>
      </c>
    </row>
    <row r="54" spans="2:12">
      <c r="B54" s="21">
        <v>43746</v>
      </c>
      <c r="C54" s="13">
        <v>1905.1383333333335</v>
      </c>
      <c r="D54" s="13">
        <v>1164.855</v>
      </c>
      <c r="E54" s="13">
        <v>1885.7049999999999</v>
      </c>
      <c r="F54" s="13">
        <v>705.94</v>
      </c>
      <c r="G54" s="5">
        <v>1200000</v>
      </c>
      <c r="H54" s="5">
        <v>31</v>
      </c>
      <c r="I54" s="5">
        <v>3593</v>
      </c>
      <c r="J54" s="35">
        <f t="shared" si="5"/>
        <v>8.627887559142778E-3</v>
      </c>
      <c r="K54" s="13">
        <f t="shared" si="6"/>
        <v>1.3888888888888888E-2</v>
      </c>
      <c r="L54" s="13">
        <f t="shared" si="7"/>
        <v>99.986111111111114</v>
      </c>
    </row>
    <row r="55" spans="2:12">
      <c r="B55" s="21">
        <v>43747</v>
      </c>
      <c r="C55" s="13">
        <v>1937.4066666666668</v>
      </c>
      <c r="D55" s="13">
        <v>1178.3825000000002</v>
      </c>
      <c r="E55" s="13">
        <v>1955.4549999999999</v>
      </c>
      <c r="F55" s="13">
        <v>715.01</v>
      </c>
      <c r="G55" s="5">
        <v>1200000</v>
      </c>
      <c r="H55" s="5">
        <v>36</v>
      </c>
      <c r="I55" s="5">
        <v>3431</v>
      </c>
      <c r="J55" s="35">
        <f t="shared" si="5"/>
        <v>1.0492567764500145E-2</v>
      </c>
      <c r="K55" s="13">
        <f t="shared" si="6"/>
        <v>1.3888888888888888E-2</v>
      </c>
      <c r="L55" s="13">
        <f t="shared" si="7"/>
        <v>99.986111111111114</v>
      </c>
    </row>
    <row r="56" spans="2:12">
      <c r="B56" s="21">
        <v>43748</v>
      </c>
      <c r="C56" s="13">
        <v>1855.9466666666667</v>
      </c>
      <c r="D56" s="13">
        <v>1080.3674999999998</v>
      </c>
      <c r="E56" s="13">
        <v>1907.105</v>
      </c>
      <c r="F56" s="13">
        <v>698.89</v>
      </c>
      <c r="G56" s="5">
        <v>1200000</v>
      </c>
      <c r="H56" s="5">
        <v>58</v>
      </c>
      <c r="I56" s="5">
        <v>3615</v>
      </c>
      <c r="J56" s="35">
        <f t="shared" si="5"/>
        <v>1.6044260027662516E-2</v>
      </c>
      <c r="K56" s="13">
        <f t="shared" si="6"/>
        <v>1.3888888888888888E-2</v>
      </c>
      <c r="L56" s="13">
        <f t="shared" si="7"/>
        <v>99.986111111111114</v>
      </c>
    </row>
    <row r="57" spans="2:12">
      <c r="B57" s="21">
        <v>43749</v>
      </c>
      <c r="C57" s="13">
        <v>1860.9133333333336</v>
      </c>
      <c r="D57" s="13">
        <v>1098.6725000000001</v>
      </c>
      <c r="E57" s="13">
        <v>1885.395</v>
      </c>
      <c r="F57" s="13">
        <v>747.31</v>
      </c>
      <c r="G57" s="5">
        <v>1200000</v>
      </c>
      <c r="H57" s="5">
        <v>22</v>
      </c>
      <c r="I57" s="5">
        <v>3085</v>
      </c>
      <c r="J57" s="35">
        <f t="shared" si="5"/>
        <v>7.1312803889789301E-3</v>
      </c>
      <c r="K57" s="13">
        <f t="shared" si="6"/>
        <v>1.3888888888888888E-2</v>
      </c>
      <c r="L57" s="13">
        <f t="shared" si="7"/>
        <v>99.986111111111114</v>
      </c>
    </row>
    <row r="58" spans="2:12">
      <c r="B58" s="20">
        <v>43750</v>
      </c>
      <c r="C58" s="13">
        <v>1730.5733333333335</v>
      </c>
      <c r="D58" s="13">
        <v>1002.0875</v>
      </c>
      <c r="E58" s="13">
        <v>1687.5450000000001</v>
      </c>
      <c r="F58" s="13">
        <v>714.3</v>
      </c>
      <c r="G58" s="5">
        <v>0</v>
      </c>
      <c r="H58" s="5">
        <v>1</v>
      </c>
      <c r="I58" s="5">
        <v>1486</v>
      </c>
      <c r="J58" s="35">
        <f t="shared" si="5"/>
        <v>6.7294751009421266E-4</v>
      </c>
      <c r="K58" s="13">
        <f t="shared" si="6"/>
        <v>0</v>
      </c>
      <c r="L58" s="13">
        <f t="shared" si="7"/>
        <v>100</v>
      </c>
    </row>
    <row r="59" spans="2:12">
      <c r="B59" s="20">
        <v>43751</v>
      </c>
      <c r="C59" s="13">
        <v>1735.0716666666667</v>
      </c>
      <c r="D59" s="13">
        <v>1034.1375</v>
      </c>
      <c r="E59" s="13">
        <v>1636.94</v>
      </c>
      <c r="F59" s="13">
        <v>748.45</v>
      </c>
      <c r="G59" s="5">
        <v>0</v>
      </c>
      <c r="H59" s="5">
        <v>5</v>
      </c>
      <c r="I59" s="5">
        <v>1397</v>
      </c>
      <c r="J59" s="35">
        <f t="shared" si="5"/>
        <v>3.5790980672870437E-3</v>
      </c>
      <c r="K59" s="13">
        <f t="shared" si="6"/>
        <v>0</v>
      </c>
      <c r="L59" s="13">
        <f t="shared" si="7"/>
        <v>100</v>
      </c>
    </row>
    <row r="60" spans="2:12">
      <c r="B60" s="21">
        <v>43752</v>
      </c>
      <c r="C60" s="13">
        <v>2154.896666666667</v>
      </c>
      <c r="D60" s="13">
        <v>1335.6975</v>
      </c>
      <c r="E60" s="13">
        <v>2293.2950000000001</v>
      </c>
      <c r="F60" s="13">
        <v>737.45</v>
      </c>
      <c r="G60" s="5">
        <v>1200000</v>
      </c>
      <c r="H60" s="5">
        <v>22</v>
      </c>
      <c r="I60" s="5">
        <v>3614</v>
      </c>
      <c r="J60" s="35">
        <f t="shared" si="5"/>
        <v>6.0874377421140007E-3</v>
      </c>
      <c r="K60" s="13">
        <f t="shared" si="6"/>
        <v>1.3888888888888888E-2</v>
      </c>
      <c r="L60" s="13">
        <f t="shared" si="7"/>
        <v>99.986111111111114</v>
      </c>
    </row>
    <row r="61" spans="2:12">
      <c r="B61" s="21">
        <v>43753</v>
      </c>
      <c r="C61" s="13">
        <v>1932.0116666666665</v>
      </c>
      <c r="D61" s="13">
        <v>1191.8125</v>
      </c>
      <c r="E61" s="13">
        <v>1912.41</v>
      </c>
      <c r="F61" s="13">
        <v>726.16</v>
      </c>
      <c r="G61" s="5">
        <v>1200000</v>
      </c>
      <c r="H61" s="5">
        <v>15</v>
      </c>
      <c r="I61" s="5">
        <v>3806</v>
      </c>
      <c r="J61" s="35">
        <f t="shared" si="5"/>
        <v>3.9411455596426691E-3</v>
      </c>
      <c r="K61" s="13">
        <f t="shared" si="6"/>
        <v>1.3888888888888888E-2</v>
      </c>
      <c r="L61" s="13">
        <f t="shared" si="7"/>
        <v>99.986111111111114</v>
      </c>
    </row>
    <row r="62" spans="2:12">
      <c r="B62" s="21">
        <v>43754</v>
      </c>
      <c r="C62" s="13">
        <v>1870.165</v>
      </c>
      <c r="D62" s="13">
        <v>1187.2249999999999</v>
      </c>
      <c r="E62" s="13">
        <v>1736.0449999999998</v>
      </c>
      <c r="F62" s="13">
        <v>694.63</v>
      </c>
      <c r="G62" s="5">
        <v>1200000</v>
      </c>
      <c r="H62" s="5">
        <v>24</v>
      </c>
      <c r="I62" s="5">
        <v>3536</v>
      </c>
      <c r="J62" s="35">
        <f t="shared" si="5"/>
        <v>6.7873303167420816E-3</v>
      </c>
      <c r="K62" s="13">
        <f t="shared" si="6"/>
        <v>1.3888888888888888E-2</v>
      </c>
      <c r="L62" s="13">
        <f t="shared" si="7"/>
        <v>99.986111111111114</v>
      </c>
    </row>
    <row r="63" spans="2:12">
      <c r="B63" s="21">
        <v>43755</v>
      </c>
      <c r="C63" s="13">
        <v>1819.801666666667</v>
      </c>
      <c r="D63" s="13">
        <v>1008.3399999999999</v>
      </c>
      <c r="E63" s="13">
        <v>1942.7250000000001</v>
      </c>
      <c r="F63" s="13">
        <v>659.55</v>
      </c>
      <c r="G63" s="5">
        <v>1200000</v>
      </c>
      <c r="H63" s="5">
        <v>13</v>
      </c>
      <c r="I63" s="5">
        <v>3006</v>
      </c>
      <c r="J63" s="35">
        <f t="shared" si="5"/>
        <v>4.3246839654025281E-3</v>
      </c>
      <c r="K63" s="13">
        <f t="shared" si="6"/>
        <v>1.3888888888888888E-2</v>
      </c>
      <c r="L63" s="13">
        <f t="shared" si="7"/>
        <v>99.986111111111114</v>
      </c>
    </row>
    <row r="64" spans="2:12">
      <c r="B64" s="21">
        <v>43756</v>
      </c>
      <c r="C64" s="13">
        <v>1984.4866666666667</v>
      </c>
      <c r="D64" s="13">
        <v>1209.7525000000001</v>
      </c>
      <c r="E64" s="13">
        <v>2033.9549999999999</v>
      </c>
      <c r="F64" s="13">
        <v>686.93000000000006</v>
      </c>
      <c r="G64" s="5">
        <v>1200000</v>
      </c>
      <c r="H64" s="5">
        <v>13</v>
      </c>
      <c r="I64" s="5">
        <v>2880</v>
      </c>
      <c r="J64" s="35">
        <f t="shared" si="5"/>
        <v>4.5138888888888885E-3</v>
      </c>
      <c r="K64" s="13">
        <f t="shared" si="6"/>
        <v>1.3888888888888888E-2</v>
      </c>
      <c r="L64" s="13">
        <f t="shared" si="7"/>
        <v>99.986111111111114</v>
      </c>
    </row>
    <row r="65" spans="2:12">
      <c r="B65" s="20">
        <v>43757</v>
      </c>
      <c r="C65" s="13">
        <v>1705.3483333333336</v>
      </c>
      <c r="D65" s="13">
        <v>1005.9475</v>
      </c>
      <c r="E65" s="13">
        <v>1604.15</v>
      </c>
      <c r="F65" s="13">
        <v>711.93000000000006</v>
      </c>
      <c r="G65" s="5">
        <v>0</v>
      </c>
      <c r="H65" s="5">
        <v>16</v>
      </c>
      <c r="I65" s="5">
        <v>1669</v>
      </c>
      <c r="J65" s="35">
        <f t="shared" si="5"/>
        <v>9.586578789694428E-3</v>
      </c>
      <c r="K65" s="13">
        <f t="shared" si="6"/>
        <v>0</v>
      </c>
      <c r="L65" s="13">
        <f t="shared" si="7"/>
        <v>100</v>
      </c>
    </row>
    <row r="66" spans="2:12">
      <c r="B66" s="20">
        <v>43758</v>
      </c>
      <c r="C66" s="13">
        <v>1638.0366666666669</v>
      </c>
      <c r="D66" s="13">
        <v>911.09249999999997</v>
      </c>
      <c r="E66" s="13">
        <v>1591.925</v>
      </c>
      <c r="F66" s="13">
        <v>665.45</v>
      </c>
      <c r="G66" s="5">
        <v>0</v>
      </c>
      <c r="H66" s="5">
        <v>17</v>
      </c>
      <c r="I66" s="5">
        <v>1346</v>
      </c>
      <c r="J66" s="35">
        <f t="shared" si="5"/>
        <v>1.2630014858841011E-2</v>
      </c>
      <c r="K66" s="13">
        <f t="shared" si="6"/>
        <v>0</v>
      </c>
      <c r="L66" s="13">
        <f t="shared" si="7"/>
        <v>100</v>
      </c>
    </row>
    <row r="67" spans="2:12">
      <c r="B67" s="21">
        <v>43759</v>
      </c>
      <c r="C67" s="13">
        <v>1919.3216666666667</v>
      </c>
      <c r="D67" s="13">
        <v>1203.02</v>
      </c>
      <c r="E67" s="13">
        <v>1851.925</v>
      </c>
      <c r="F67" s="13">
        <v>686.64</v>
      </c>
      <c r="G67" s="5">
        <v>1200000</v>
      </c>
      <c r="H67" s="5">
        <v>15</v>
      </c>
      <c r="I67" s="5">
        <v>3292</v>
      </c>
      <c r="J67" s="35">
        <f t="shared" si="5"/>
        <v>4.556500607533414E-3</v>
      </c>
      <c r="K67" s="13">
        <f t="shared" si="6"/>
        <v>1.3888888888888888E-2</v>
      </c>
      <c r="L67" s="13">
        <f t="shared" si="7"/>
        <v>99.986111111111114</v>
      </c>
    </row>
    <row r="68" spans="2:12">
      <c r="B68" s="21">
        <v>43760</v>
      </c>
      <c r="C68" s="13">
        <v>1777.115</v>
      </c>
      <c r="D68" s="13">
        <v>1033.2175</v>
      </c>
      <c r="E68" s="13">
        <v>1764.91</v>
      </c>
      <c r="F68" s="13">
        <v>678.44</v>
      </c>
      <c r="G68" s="5">
        <v>1200000</v>
      </c>
      <c r="H68" s="5">
        <v>3</v>
      </c>
      <c r="I68" s="5">
        <v>3558</v>
      </c>
      <c r="J68" s="35">
        <f t="shared" si="5"/>
        <v>8.4317032040472171E-4</v>
      </c>
      <c r="K68" s="13">
        <f t="shared" si="6"/>
        <v>1.3888888888888888E-2</v>
      </c>
      <c r="L68" s="13">
        <f t="shared" si="7"/>
        <v>99.986111111111114</v>
      </c>
    </row>
    <row r="69" spans="2:12">
      <c r="B69" s="21">
        <v>43761</v>
      </c>
      <c r="C69" s="13">
        <v>1716.7549999999999</v>
      </c>
      <c r="D69" s="13">
        <v>989.9325</v>
      </c>
      <c r="E69" s="13">
        <v>1670.4</v>
      </c>
      <c r="F69" s="13">
        <v>662.62</v>
      </c>
      <c r="G69" s="5">
        <v>1200000</v>
      </c>
      <c r="H69" s="5">
        <v>32</v>
      </c>
      <c r="I69" s="5">
        <v>3338</v>
      </c>
      <c r="J69" s="35">
        <f t="shared" si="5"/>
        <v>9.586578789694428E-3</v>
      </c>
      <c r="K69" s="13">
        <f t="shared" si="6"/>
        <v>1.3888888888888888E-2</v>
      </c>
      <c r="L69" s="13">
        <f t="shared" si="7"/>
        <v>99.986111111111114</v>
      </c>
    </row>
    <row r="70" spans="2:12">
      <c r="B70" s="21">
        <v>43762</v>
      </c>
      <c r="C70" s="13">
        <v>1763.1499999999999</v>
      </c>
      <c r="D70" s="13">
        <v>1011.8075</v>
      </c>
      <c r="E70" s="13">
        <v>1765.835</v>
      </c>
      <c r="F70" s="13">
        <v>665.3</v>
      </c>
      <c r="G70" s="5">
        <v>1200000</v>
      </c>
      <c r="H70" s="5">
        <v>15</v>
      </c>
      <c r="I70" s="5">
        <v>2991</v>
      </c>
      <c r="J70" s="35">
        <f t="shared" si="5"/>
        <v>5.0150451354062184E-3</v>
      </c>
      <c r="K70" s="13">
        <f t="shared" si="6"/>
        <v>1.3888888888888888E-2</v>
      </c>
      <c r="L70" s="13">
        <f t="shared" si="7"/>
        <v>99.986111111111114</v>
      </c>
    </row>
    <row r="71" spans="2:12">
      <c r="B71" s="21">
        <v>43763</v>
      </c>
      <c r="C71" s="13">
        <v>1766.1899999999998</v>
      </c>
      <c r="D71" s="13">
        <v>1025.4375</v>
      </c>
      <c r="E71" s="13">
        <v>1747.6949999999999</v>
      </c>
      <c r="F71" s="13">
        <v>650.22</v>
      </c>
      <c r="G71" s="5">
        <v>1200000</v>
      </c>
      <c r="H71" s="5">
        <v>44</v>
      </c>
      <c r="I71" s="5">
        <v>4077</v>
      </c>
      <c r="J71" s="35">
        <f t="shared" si="5"/>
        <v>1.0792249202845229E-2</v>
      </c>
      <c r="K71" s="13">
        <f t="shared" si="6"/>
        <v>1.3888888888888888E-2</v>
      </c>
      <c r="L71" s="13">
        <f t="shared" si="7"/>
        <v>99.986111111111114</v>
      </c>
    </row>
    <row r="72" spans="2:12">
      <c r="B72" s="20">
        <v>43764</v>
      </c>
      <c r="C72" s="13">
        <v>1624.2216666666666</v>
      </c>
      <c r="D72" s="13">
        <v>951.32</v>
      </c>
      <c r="E72" s="13">
        <v>1470.0250000000001</v>
      </c>
      <c r="F72" s="13">
        <v>670.39</v>
      </c>
      <c r="G72" s="5">
        <v>0</v>
      </c>
      <c r="H72" s="5">
        <v>34</v>
      </c>
      <c r="I72" s="5">
        <v>1837</v>
      </c>
      <c r="J72" s="35">
        <f t="shared" si="5"/>
        <v>1.8508437670114317E-2</v>
      </c>
      <c r="K72" s="13">
        <f t="shared" si="6"/>
        <v>0</v>
      </c>
      <c r="L72" s="13">
        <f t="shared" si="7"/>
        <v>100</v>
      </c>
    </row>
    <row r="73" spans="2:12">
      <c r="B73" s="20">
        <v>43765</v>
      </c>
      <c r="C73" s="13">
        <v>2544.5749999999998</v>
      </c>
      <c r="D73" s="13">
        <v>2270.6624999999999</v>
      </c>
      <c r="E73" s="13">
        <v>1592.4</v>
      </c>
      <c r="F73" s="13">
        <v>6023.29</v>
      </c>
      <c r="G73" s="5">
        <v>0</v>
      </c>
      <c r="H73" s="5">
        <v>45</v>
      </c>
      <c r="I73" s="5">
        <v>1536</v>
      </c>
      <c r="J73" s="35">
        <f t="shared" si="5"/>
        <v>2.9296875E-2</v>
      </c>
      <c r="K73" s="13">
        <f t="shared" si="6"/>
        <v>0</v>
      </c>
      <c r="L73" s="13">
        <f t="shared" si="7"/>
        <v>100</v>
      </c>
    </row>
    <row r="74" spans="2:12">
      <c r="B74" s="21">
        <v>43766</v>
      </c>
      <c r="C74" s="13">
        <v>1756.1949999999999</v>
      </c>
      <c r="D74" s="13">
        <v>1011.0125</v>
      </c>
      <c r="E74" s="13">
        <v>1746.56</v>
      </c>
      <c r="F74" s="13">
        <v>667.09</v>
      </c>
      <c r="G74" s="5">
        <v>1200000</v>
      </c>
      <c r="H74" s="5">
        <v>31</v>
      </c>
      <c r="I74" s="5">
        <v>3783</v>
      </c>
      <c r="J74" s="35">
        <f t="shared" si="5"/>
        <v>8.194554586307164E-3</v>
      </c>
      <c r="K74" s="13">
        <f t="shared" si="6"/>
        <v>1.3888888888888888E-2</v>
      </c>
      <c r="L74" s="13">
        <f t="shared" si="7"/>
        <v>99.986111111111114</v>
      </c>
    </row>
    <row r="75" spans="2:12">
      <c r="B75" s="21">
        <v>43767</v>
      </c>
      <c r="C75" s="13">
        <v>1933.4116666666669</v>
      </c>
      <c r="D75" s="13">
        <v>1017.5325</v>
      </c>
      <c r="E75" s="13">
        <v>2265.17</v>
      </c>
      <c r="F75" s="13">
        <v>664.8</v>
      </c>
      <c r="G75" s="5">
        <v>1200000</v>
      </c>
      <c r="H75" s="5">
        <v>30</v>
      </c>
      <c r="I75" s="5">
        <v>3542</v>
      </c>
      <c r="J75" s="35">
        <f t="shared" si="5"/>
        <v>8.4697910784867301E-3</v>
      </c>
      <c r="K75" s="13">
        <f t="shared" si="6"/>
        <v>1.3888888888888888E-2</v>
      </c>
      <c r="L75" s="13">
        <f t="shared" si="7"/>
        <v>99.986111111111114</v>
      </c>
    </row>
    <row r="76" spans="2:12">
      <c r="B76" s="21">
        <v>43768</v>
      </c>
      <c r="C76" s="13">
        <v>1741.3883333333335</v>
      </c>
      <c r="D76" s="13">
        <v>1036.0500000000002</v>
      </c>
      <c r="E76" s="13">
        <v>1652.0650000000001</v>
      </c>
      <c r="F76" s="13">
        <v>671.7</v>
      </c>
      <c r="G76" s="5">
        <v>1200000</v>
      </c>
      <c r="H76" s="5">
        <v>7</v>
      </c>
      <c r="I76" s="5">
        <v>3355</v>
      </c>
      <c r="J76" s="35">
        <f t="shared" si="5"/>
        <v>2.0864381520119225E-3</v>
      </c>
      <c r="K76" s="13">
        <f t="shared" si="6"/>
        <v>1.3888888888888888E-2</v>
      </c>
      <c r="L76" s="13">
        <f t="shared" si="7"/>
        <v>99.986111111111114</v>
      </c>
    </row>
    <row r="77" spans="2:12">
      <c r="B77" s="21">
        <v>43769</v>
      </c>
      <c r="C77" s="13">
        <v>1818.25</v>
      </c>
      <c r="D77" s="13">
        <v>1071.2325000000001</v>
      </c>
      <c r="E77" s="13">
        <v>1812.2849999999999</v>
      </c>
      <c r="F77" s="13">
        <v>665.8</v>
      </c>
      <c r="G77" s="5">
        <v>1200000</v>
      </c>
      <c r="H77" s="5">
        <v>7</v>
      </c>
      <c r="I77" s="5">
        <v>3489</v>
      </c>
      <c r="J77" s="35">
        <f t="shared" si="5"/>
        <v>2.0063055316709658E-3</v>
      </c>
      <c r="K77" s="13">
        <f>G77/86400000</f>
        <v>1.3888888888888888E-2</v>
      </c>
      <c r="L77" s="13">
        <f>100-K77</f>
        <v>99.986111111111114</v>
      </c>
    </row>
    <row r="78" spans="2:12">
      <c r="B78" s="15" t="s">
        <v>2</v>
      </c>
      <c r="C78" s="16">
        <v>346559.38</v>
      </c>
      <c r="D78" s="16">
        <v>140637.96</v>
      </c>
      <c r="E78" s="16">
        <v>112921.41999999998</v>
      </c>
      <c r="F78" s="16">
        <v>27155.74</v>
      </c>
      <c r="G78" s="16">
        <f t="shared" ref="G78:I78" si="8">SUM(G47:G77)</f>
        <v>27600000</v>
      </c>
      <c r="H78" s="16">
        <f t="shared" si="8"/>
        <v>754</v>
      </c>
      <c r="I78" s="16">
        <f t="shared" si="8"/>
        <v>93299</v>
      </c>
      <c r="J78" s="30" t="s">
        <v>34</v>
      </c>
      <c r="K78" s="17" t="s">
        <v>34</v>
      </c>
      <c r="L78" s="17" t="s">
        <v>34</v>
      </c>
    </row>
    <row r="79" spans="2:12" ht="25.5">
      <c r="B79" s="19" t="s">
        <v>3</v>
      </c>
      <c r="C79" s="18">
        <v>1863.2224731182796</v>
      </c>
      <c r="D79" s="18">
        <v>1137.015241935484</v>
      </c>
      <c r="E79" s="18">
        <v>1821.3132258064518</v>
      </c>
      <c r="F79" s="18">
        <v>875.99161290322581</v>
      </c>
      <c r="G79" s="18">
        <f t="shared" ref="G79:L79" si="9">AVERAGE(G47:G77)</f>
        <v>890322.58064516133</v>
      </c>
      <c r="H79" s="18">
        <f t="shared" si="9"/>
        <v>24.322580645161292</v>
      </c>
      <c r="I79" s="18">
        <f t="shared" si="9"/>
        <v>3009.6451612903224</v>
      </c>
      <c r="J79" s="36">
        <f t="shared" si="9"/>
        <v>8.4443046476081318E-3</v>
      </c>
      <c r="K79" s="18">
        <f t="shared" si="9"/>
        <v>1.0304659498207889E-2</v>
      </c>
      <c r="L79" s="18">
        <f t="shared" si="9"/>
        <v>99.989695340501839</v>
      </c>
    </row>
    <row r="82" spans="2:12" hidden="1">
      <c r="B82" s="1" t="s">
        <v>35</v>
      </c>
      <c r="C82" s="11">
        <v>1</v>
      </c>
      <c r="D82" s="11">
        <v>2</v>
      </c>
      <c r="E82" s="11">
        <v>3</v>
      </c>
      <c r="F82" s="11">
        <v>4</v>
      </c>
      <c r="G82" s="11">
        <v>5</v>
      </c>
      <c r="H82" s="11">
        <v>6</v>
      </c>
      <c r="I82" s="11">
        <v>7</v>
      </c>
      <c r="J82" s="11">
        <v>8</v>
      </c>
      <c r="K82" s="11">
        <v>9</v>
      </c>
      <c r="L82" s="11">
        <v>10</v>
      </c>
    </row>
    <row r="83" spans="2:12" hidden="1">
      <c r="B83" s="1" t="s">
        <v>35</v>
      </c>
      <c r="C83" s="11">
        <v>1</v>
      </c>
      <c r="D83" s="11"/>
      <c r="E83" s="11"/>
      <c r="F83" s="11"/>
      <c r="G83" s="11">
        <v>2</v>
      </c>
      <c r="H83" s="11">
        <v>3</v>
      </c>
      <c r="I83" s="11">
        <v>4</v>
      </c>
      <c r="J83" s="11">
        <v>5</v>
      </c>
      <c r="K83" s="11">
        <v>6</v>
      </c>
      <c r="L83" s="11">
        <v>7</v>
      </c>
    </row>
    <row r="84" spans="2:12" ht="25.5">
      <c r="B84" s="6" t="s">
        <v>7</v>
      </c>
      <c r="C84" s="2" t="s">
        <v>44</v>
      </c>
      <c r="D84" s="40" t="s">
        <v>42</v>
      </c>
      <c r="E84" s="41"/>
      <c r="F84" s="42"/>
      <c r="G84" s="40" t="s">
        <v>44</v>
      </c>
      <c r="H84" s="41"/>
      <c r="I84" s="41"/>
      <c r="J84" s="41"/>
      <c r="K84" s="41"/>
      <c r="L84" s="42"/>
    </row>
    <row r="85" spans="2:12" ht="48">
      <c r="B85" s="7" t="s">
        <v>13</v>
      </c>
      <c r="C85" s="9"/>
      <c r="D85" s="10" t="s">
        <v>38</v>
      </c>
      <c r="E85" s="10" t="s">
        <v>39</v>
      </c>
      <c r="F85" s="10" t="s">
        <v>40</v>
      </c>
      <c r="G85" s="10"/>
      <c r="H85" s="10" t="s">
        <v>36</v>
      </c>
      <c r="I85" s="10" t="s">
        <v>15</v>
      </c>
      <c r="J85" s="10" t="s">
        <v>22</v>
      </c>
      <c r="K85" s="10" t="s">
        <v>23</v>
      </c>
      <c r="L85" s="10" t="s">
        <v>24</v>
      </c>
    </row>
    <row r="86" spans="2:12">
      <c r="B86" s="3" t="s">
        <v>1</v>
      </c>
      <c r="C86" s="12" t="s">
        <v>25</v>
      </c>
      <c r="D86" s="12" t="s">
        <v>25</v>
      </c>
      <c r="E86" s="12" t="s">
        <v>25</v>
      </c>
      <c r="F86" s="12" t="s">
        <v>25</v>
      </c>
      <c r="G86" s="12" t="s">
        <v>26</v>
      </c>
      <c r="H86" s="12" t="s">
        <v>28</v>
      </c>
      <c r="I86" s="12" t="s">
        <v>27</v>
      </c>
      <c r="J86" s="12" t="s">
        <v>30</v>
      </c>
      <c r="K86" s="12" t="s">
        <v>32</v>
      </c>
      <c r="L86" s="12" t="s">
        <v>33</v>
      </c>
    </row>
    <row r="87" spans="2:12">
      <c r="B87" s="21">
        <v>43770</v>
      </c>
      <c r="C87" s="13">
        <v>1636.4833333333329</v>
      </c>
      <c r="D87" s="13">
        <v>897.76</v>
      </c>
      <c r="E87" s="13">
        <v>1613.9299999999998</v>
      </c>
      <c r="F87" s="13">
        <v>674.49</v>
      </c>
      <c r="G87" s="5">
        <v>1200000</v>
      </c>
      <c r="H87" s="5">
        <v>4</v>
      </c>
      <c r="I87" s="5">
        <v>1916</v>
      </c>
      <c r="J87" s="35">
        <f>H87/I87</f>
        <v>2.0876826722338203E-3</v>
      </c>
      <c r="K87" s="13">
        <f>G87/86400000</f>
        <v>1.3888888888888888E-2</v>
      </c>
      <c r="L87" s="13">
        <f>100-K87</f>
        <v>99.986111111111114</v>
      </c>
    </row>
    <row r="88" spans="2:12">
      <c r="B88" s="20">
        <v>43771</v>
      </c>
      <c r="C88" s="13">
        <v>1663.2283333333335</v>
      </c>
      <c r="D88" s="13">
        <v>931.79250000000002</v>
      </c>
      <c r="E88" s="13">
        <v>1626.1000000000001</v>
      </c>
      <c r="F88" s="13">
        <v>676.4</v>
      </c>
      <c r="G88" s="5">
        <v>0</v>
      </c>
      <c r="H88" s="5">
        <v>12</v>
      </c>
      <c r="I88" s="5">
        <v>1761</v>
      </c>
      <c r="J88" s="35">
        <f t="shared" ref="J88:J116" si="10">H88/I88</f>
        <v>6.8143100511073255E-3</v>
      </c>
      <c r="K88" s="13">
        <f t="shared" ref="K88:K116" si="11">G88/86400000</f>
        <v>0</v>
      </c>
      <c r="L88" s="13">
        <f t="shared" ref="L88:L116" si="12">100-K88</f>
        <v>100</v>
      </c>
    </row>
    <row r="89" spans="2:12">
      <c r="B89" s="20">
        <v>43772</v>
      </c>
      <c r="C89" s="13">
        <v>1628.8316666666667</v>
      </c>
      <c r="D89" s="13">
        <v>916.2974999999999</v>
      </c>
      <c r="E89" s="13">
        <v>1553.9</v>
      </c>
      <c r="F89" s="13">
        <v>695.77</v>
      </c>
      <c r="G89" s="5">
        <v>0</v>
      </c>
      <c r="H89" s="5">
        <v>11</v>
      </c>
      <c r="I89" s="5">
        <v>1688</v>
      </c>
      <c r="J89" s="35">
        <f t="shared" si="10"/>
        <v>6.5165876777251181E-3</v>
      </c>
      <c r="K89" s="13">
        <f t="shared" si="11"/>
        <v>0</v>
      </c>
      <c r="L89" s="13">
        <f t="shared" si="12"/>
        <v>100</v>
      </c>
    </row>
    <row r="90" spans="2:12">
      <c r="B90" s="21">
        <v>43773</v>
      </c>
      <c r="C90" s="13">
        <v>2184.5983333333334</v>
      </c>
      <c r="D90" s="13">
        <v>1247.115</v>
      </c>
      <c r="E90" s="13">
        <v>2559.5650000000001</v>
      </c>
      <c r="F90" s="13">
        <v>735.91</v>
      </c>
      <c r="G90" s="5">
        <v>1200000</v>
      </c>
      <c r="H90" s="5">
        <v>14</v>
      </c>
      <c r="I90" s="5">
        <v>4653</v>
      </c>
      <c r="J90" s="35">
        <f t="shared" si="10"/>
        <v>3.0088115194498175E-3</v>
      </c>
      <c r="K90" s="13">
        <f t="shared" si="11"/>
        <v>1.3888888888888888E-2</v>
      </c>
      <c r="L90" s="13">
        <f t="shared" si="12"/>
        <v>99.986111111111114</v>
      </c>
    </row>
    <row r="91" spans="2:12">
      <c r="B91" s="21">
        <v>43774</v>
      </c>
      <c r="C91" s="13">
        <v>1955.9016666666666</v>
      </c>
      <c r="D91" s="13">
        <v>1282.51</v>
      </c>
      <c r="E91" s="13">
        <v>1802.6849999999999</v>
      </c>
      <c r="F91" s="13">
        <v>706.49</v>
      </c>
      <c r="G91" s="5">
        <v>1200000</v>
      </c>
      <c r="H91" s="5">
        <v>7</v>
      </c>
      <c r="I91" s="5">
        <v>3887</v>
      </c>
      <c r="J91" s="35">
        <f t="shared" si="10"/>
        <v>1.8008747105737071E-3</v>
      </c>
      <c r="K91" s="13">
        <f t="shared" si="11"/>
        <v>1.3888888888888888E-2</v>
      </c>
      <c r="L91" s="13">
        <f t="shared" si="12"/>
        <v>99.986111111111114</v>
      </c>
    </row>
    <row r="92" spans="2:12">
      <c r="B92" s="21">
        <v>43775</v>
      </c>
      <c r="C92" s="13">
        <v>1978.3266666666666</v>
      </c>
      <c r="D92" s="13">
        <v>1047.42</v>
      </c>
      <c r="E92" s="13">
        <v>2340.14</v>
      </c>
      <c r="F92" s="13">
        <v>672.42</v>
      </c>
      <c r="G92" s="5">
        <v>1200000</v>
      </c>
      <c r="H92" s="5">
        <v>11</v>
      </c>
      <c r="I92" s="5">
        <v>3508</v>
      </c>
      <c r="J92" s="35">
        <f t="shared" si="10"/>
        <v>3.1356898517673889E-3</v>
      </c>
      <c r="K92" s="13">
        <f t="shared" si="11"/>
        <v>1.3888888888888888E-2</v>
      </c>
      <c r="L92" s="13">
        <f t="shared" si="12"/>
        <v>99.986111111111114</v>
      </c>
    </row>
    <row r="93" spans="2:12">
      <c r="B93" s="21">
        <v>43776</v>
      </c>
      <c r="C93" s="13">
        <v>1750.4100000000005</v>
      </c>
      <c r="D93" s="13">
        <v>1050.7525000000001</v>
      </c>
      <c r="E93" s="13">
        <v>1649.7250000000001</v>
      </c>
      <c r="F93" s="13">
        <v>664.93000000000006</v>
      </c>
      <c r="G93" s="5">
        <v>1200000</v>
      </c>
      <c r="H93" s="5">
        <v>13</v>
      </c>
      <c r="I93" s="5">
        <v>3471</v>
      </c>
      <c r="J93" s="35">
        <f t="shared" si="10"/>
        <v>3.7453183520599251E-3</v>
      </c>
      <c r="K93" s="13">
        <f t="shared" si="11"/>
        <v>1.3888888888888888E-2</v>
      </c>
      <c r="L93" s="13">
        <f t="shared" si="12"/>
        <v>99.986111111111114</v>
      </c>
    </row>
    <row r="94" spans="2:12">
      <c r="B94" s="21">
        <v>43777</v>
      </c>
      <c r="C94" s="13">
        <v>1756.0816666666669</v>
      </c>
      <c r="D94" s="13">
        <v>1049.5074999999999</v>
      </c>
      <c r="E94" s="13">
        <v>1669.23</v>
      </c>
      <c r="F94" s="13">
        <v>653.70000000000005</v>
      </c>
      <c r="G94" s="5">
        <v>1200000</v>
      </c>
      <c r="H94" s="5">
        <v>9</v>
      </c>
      <c r="I94" s="5">
        <v>3412</v>
      </c>
      <c r="J94" s="35">
        <f t="shared" si="10"/>
        <v>2.637749120750293E-3</v>
      </c>
      <c r="K94" s="13">
        <f t="shared" si="11"/>
        <v>1.3888888888888888E-2</v>
      </c>
      <c r="L94" s="13">
        <f t="shared" si="12"/>
        <v>99.986111111111114</v>
      </c>
    </row>
    <row r="95" spans="2:12">
      <c r="B95" s="20">
        <v>43778</v>
      </c>
      <c r="C95" s="13">
        <v>8401.3599999999988</v>
      </c>
      <c r="D95" s="13">
        <v>11120.929999999998</v>
      </c>
      <c r="E95" s="13">
        <v>1462.22</v>
      </c>
      <c r="F95" s="13">
        <v>39169.879999999997</v>
      </c>
      <c r="G95" s="5">
        <v>0</v>
      </c>
      <c r="H95" s="5">
        <v>269</v>
      </c>
      <c r="I95" s="5">
        <v>2394</v>
      </c>
      <c r="J95" s="35">
        <f t="shared" si="10"/>
        <v>0.11236424394319131</v>
      </c>
      <c r="K95" s="13">
        <f t="shared" si="11"/>
        <v>0</v>
      </c>
      <c r="L95" s="13">
        <f t="shared" si="12"/>
        <v>100</v>
      </c>
    </row>
    <row r="96" spans="2:12">
      <c r="B96" s="20">
        <v>43779</v>
      </c>
      <c r="C96" s="13">
        <v>1640.0966666666666</v>
      </c>
      <c r="D96" s="13">
        <v>943.17499999999995</v>
      </c>
      <c r="E96" s="13">
        <v>1533.94</v>
      </c>
      <c r="F96" s="13">
        <v>681.14</v>
      </c>
      <c r="G96" s="5">
        <v>0</v>
      </c>
      <c r="H96" s="5">
        <v>40</v>
      </c>
      <c r="I96" s="5">
        <v>1573</v>
      </c>
      <c r="J96" s="35">
        <f t="shared" si="10"/>
        <v>2.5429116338207249E-2</v>
      </c>
      <c r="K96" s="13">
        <f t="shared" si="11"/>
        <v>0</v>
      </c>
      <c r="L96" s="13">
        <f t="shared" si="12"/>
        <v>100</v>
      </c>
    </row>
    <row r="97" spans="2:12">
      <c r="B97" s="21">
        <v>43780</v>
      </c>
      <c r="C97" s="13">
        <v>1831.4016666666666</v>
      </c>
      <c r="D97" s="13">
        <v>1071.8975</v>
      </c>
      <c r="E97" s="13">
        <v>1850.4099999999999</v>
      </c>
      <c r="F97" s="13">
        <v>677.63</v>
      </c>
      <c r="G97" s="5">
        <v>1200000</v>
      </c>
      <c r="H97" s="5">
        <v>42</v>
      </c>
      <c r="I97" s="5">
        <v>4019</v>
      </c>
      <c r="J97" s="35">
        <f t="shared" si="10"/>
        <v>1.0450360786265241E-2</v>
      </c>
      <c r="K97" s="13">
        <f t="shared" si="11"/>
        <v>1.3888888888888888E-2</v>
      </c>
      <c r="L97" s="13">
        <f t="shared" si="12"/>
        <v>99.986111111111114</v>
      </c>
    </row>
    <row r="98" spans="2:12">
      <c r="B98" s="21">
        <v>43781</v>
      </c>
      <c r="C98" s="13">
        <v>1856.2816666666668</v>
      </c>
      <c r="D98" s="13">
        <v>1113.6675</v>
      </c>
      <c r="E98" s="13">
        <v>1841.5100000000002</v>
      </c>
      <c r="F98" s="13">
        <v>679.55</v>
      </c>
      <c r="G98" s="5">
        <v>1200000</v>
      </c>
      <c r="H98" s="5">
        <v>10</v>
      </c>
      <c r="I98" s="5">
        <v>3652</v>
      </c>
      <c r="J98" s="35">
        <f t="shared" si="10"/>
        <v>2.7382256297918948E-3</v>
      </c>
      <c r="K98" s="13">
        <f t="shared" si="11"/>
        <v>1.3888888888888888E-2</v>
      </c>
      <c r="L98" s="13">
        <f t="shared" si="12"/>
        <v>99.986111111111114</v>
      </c>
    </row>
    <row r="99" spans="2:12">
      <c r="B99" s="21">
        <v>43782</v>
      </c>
      <c r="C99" s="13">
        <v>1853.8866666666665</v>
      </c>
      <c r="D99" s="13">
        <v>1091.4275</v>
      </c>
      <c r="E99" s="13">
        <v>1878.8049999999998</v>
      </c>
      <c r="F99" s="13">
        <v>679.28</v>
      </c>
      <c r="G99" s="5">
        <v>1200000</v>
      </c>
      <c r="H99" s="5">
        <v>31</v>
      </c>
      <c r="I99" s="5">
        <v>3454</v>
      </c>
      <c r="J99" s="35">
        <f t="shared" si="10"/>
        <v>8.9751013317892307E-3</v>
      </c>
      <c r="K99" s="13">
        <f t="shared" si="11"/>
        <v>1.3888888888888888E-2</v>
      </c>
      <c r="L99" s="13">
        <f t="shared" si="12"/>
        <v>99.986111111111114</v>
      </c>
    </row>
    <row r="100" spans="2:12">
      <c r="B100" s="21">
        <v>43783</v>
      </c>
      <c r="C100" s="13">
        <v>1778.5083333333332</v>
      </c>
      <c r="D100" s="13">
        <v>1050.2275</v>
      </c>
      <c r="E100" s="13">
        <v>1735.0700000000002</v>
      </c>
      <c r="F100" s="13">
        <v>657.98</v>
      </c>
      <c r="G100" s="5">
        <v>1200000</v>
      </c>
      <c r="H100" s="5">
        <v>10</v>
      </c>
      <c r="I100" s="5">
        <v>3513</v>
      </c>
      <c r="J100" s="35">
        <f t="shared" si="10"/>
        <v>2.8465698832906348E-3</v>
      </c>
      <c r="K100" s="13">
        <f t="shared" si="11"/>
        <v>1.3888888888888888E-2</v>
      </c>
      <c r="L100" s="13">
        <f t="shared" si="12"/>
        <v>99.986111111111114</v>
      </c>
    </row>
    <row r="101" spans="2:12">
      <c r="B101" s="21">
        <v>43784</v>
      </c>
      <c r="C101" s="13">
        <v>1856.8883333333333</v>
      </c>
      <c r="D101" s="13">
        <v>1075.6075000000001</v>
      </c>
      <c r="E101" s="13">
        <v>1919.4499999999998</v>
      </c>
      <c r="F101" s="13">
        <v>677.16</v>
      </c>
      <c r="G101" s="5">
        <v>1200000</v>
      </c>
      <c r="H101" s="5">
        <v>8</v>
      </c>
      <c r="I101" s="5">
        <v>3299</v>
      </c>
      <c r="J101" s="35">
        <f t="shared" si="10"/>
        <v>2.4249772658381328E-3</v>
      </c>
      <c r="K101" s="13">
        <f t="shared" si="11"/>
        <v>1.3888888888888888E-2</v>
      </c>
      <c r="L101" s="13">
        <f t="shared" si="12"/>
        <v>99.986111111111114</v>
      </c>
    </row>
    <row r="102" spans="2:12">
      <c r="B102" s="20">
        <v>43785</v>
      </c>
      <c r="C102" s="13">
        <v>1652.5466666666664</v>
      </c>
      <c r="D102" s="13">
        <v>912.3900000000001</v>
      </c>
      <c r="E102" s="13">
        <v>1632.86</v>
      </c>
      <c r="F102" s="13">
        <v>674.37</v>
      </c>
      <c r="G102" s="5">
        <v>0</v>
      </c>
      <c r="H102" s="5">
        <v>21</v>
      </c>
      <c r="I102" s="5">
        <v>2022</v>
      </c>
      <c r="J102" s="35">
        <f t="shared" si="10"/>
        <v>1.0385756676557863E-2</v>
      </c>
      <c r="K102" s="13">
        <f t="shared" si="11"/>
        <v>0</v>
      </c>
      <c r="L102" s="13">
        <f t="shared" si="12"/>
        <v>100</v>
      </c>
    </row>
    <row r="103" spans="2:12">
      <c r="B103" s="20">
        <v>43786</v>
      </c>
      <c r="C103" s="13">
        <v>1629.5400000000002</v>
      </c>
      <c r="D103" s="13">
        <v>880.53250000000003</v>
      </c>
      <c r="E103" s="13">
        <v>1627.5550000000001</v>
      </c>
      <c r="F103" s="13">
        <v>665.81999999999994</v>
      </c>
      <c r="G103" s="5">
        <v>0</v>
      </c>
      <c r="H103" s="5">
        <v>9</v>
      </c>
      <c r="I103" s="5">
        <v>1706</v>
      </c>
      <c r="J103" s="35">
        <f t="shared" si="10"/>
        <v>5.275498241500586E-3</v>
      </c>
      <c r="K103" s="13">
        <f t="shared" si="11"/>
        <v>0</v>
      </c>
      <c r="L103" s="13">
        <f t="shared" si="12"/>
        <v>100</v>
      </c>
    </row>
    <row r="104" spans="2:12">
      <c r="B104" s="21">
        <v>43787</v>
      </c>
      <c r="C104" s="13">
        <v>2016.0549999999996</v>
      </c>
      <c r="D104" s="13">
        <v>1037.8249999999998</v>
      </c>
      <c r="E104" s="13">
        <v>2472.5149999999999</v>
      </c>
      <c r="F104" s="13">
        <v>678.56999999999994</v>
      </c>
      <c r="G104" s="5">
        <v>1200000</v>
      </c>
      <c r="H104" s="5">
        <v>37</v>
      </c>
      <c r="I104" s="5">
        <v>4335</v>
      </c>
      <c r="J104" s="35">
        <f t="shared" si="10"/>
        <v>8.5351787773933104E-3</v>
      </c>
      <c r="K104" s="13">
        <f t="shared" si="11"/>
        <v>1.3888888888888888E-2</v>
      </c>
      <c r="L104" s="13">
        <f t="shared" si="12"/>
        <v>99.986111111111114</v>
      </c>
    </row>
    <row r="105" spans="2:12">
      <c r="B105" s="21">
        <v>43788</v>
      </c>
      <c r="C105" s="13">
        <v>1726.5066666666669</v>
      </c>
      <c r="D105" s="13">
        <v>970.15249999999992</v>
      </c>
      <c r="E105" s="13">
        <v>1739.2149999999999</v>
      </c>
      <c r="F105" s="13">
        <v>679.29</v>
      </c>
      <c r="G105" s="5">
        <v>1200000</v>
      </c>
      <c r="H105" s="5">
        <v>14</v>
      </c>
      <c r="I105" s="5">
        <v>3640</v>
      </c>
      <c r="J105" s="35">
        <f t="shared" si="10"/>
        <v>3.8461538461538464E-3</v>
      </c>
      <c r="K105" s="13">
        <f t="shared" si="11"/>
        <v>1.3888888888888888E-2</v>
      </c>
      <c r="L105" s="13">
        <f t="shared" si="12"/>
        <v>99.986111111111114</v>
      </c>
    </row>
    <row r="106" spans="2:12">
      <c r="B106" s="21">
        <v>43789</v>
      </c>
      <c r="C106" s="13">
        <v>1717.0683333333334</v>
      </c>
      <c r="D106" s="13">
        <v>948.83500000000004</v>
      </c>
      <c r="E106" s="13">
        <v>1753.5350000000001</v>
      </c>
      <c r="F106" s="13">
        <v>644.83000000000004</v>
      </c>
      <c r="G106" s="5">
        <v>1200000</v>
      </c>
      <c r="H106" s="5">
        <v>13</v>
      </c>
      <c r="I106" s="5">
        <v>3574</v>
      </c>
      <c r="J106" s="35">
        <f t="shared" si="10"/>
        <v>3.6373810856183547E-3</v>
      </c>
      <c r="K106" s="13">
        <f t="shared" si="11"/>
        <v>1.3888888888888888E-2</v>
      </c>
      <c r="L106" s="13">
        <f t="shared" si="12"/>
        <v>99.986111111111114</v>
      </c>
    </row>
    <row r="107" spans="2:12">
      <c r="B107" s="21">
        <v>43790</v>
      </c>
      <c r="C107" s="13">
        <v>1688.6566666666668</v>
      </c>
      <c r="D107" s="13">
        <v>941.3125</v>
      </c>
      <c r="E107" s="13">
        <v>1683.3449999999998</v>
      </c>
      <c r="F107" s="13">
        <v>646.73</v>
      </c>
      <c r="G107" s="5">
        <v>1200000</v>
      </c>
      <c r="H107" s="5">
        <v>28</v>
      </c>
      <c r="I107" s="5">
        <v>3233</v>
      </c>
      <c r="J107" s="35">
        <f t="shared" si="10"/>
        <v>8.6606866687287346E-3</v>
      </c>
      <c r="K107" s="13">
        <f t="shared" si="11"/>
        <v>1.3888888888888888E-2</v>
      </c>
      <c r="L107" s="13">
        <f t="shared" si="12"/>
        <v>99.986111111111114</v>
      </c>
    </row>
    <row r="108" spans="2:12">
      <c r="B108" s="21">
        <v>43791</v>
      </c>
      <c r="C108" s="13">
        <v>1732.4433333333334</v>
      </c>
      <c r="D108" s="13">
        <v>955.29250000000002</v>
      </c>
      <c r="E108" s="13">
        <v>1786.7449999999999</v>
      </c>
      <c r="F108" s="13">
        <v>671.49</v>
      </c>
      <c r="G108" s="5">
        <v>1200000</v>
      </c>
      <c r="H108" s="5">
        <v>33</v>
      </c>
      <c r="I108" s="5">
        <v>2921</v>
      </c>
      <c r="J108" s="35">
        <f t="shared" si="10"/>
        <v>1.1297500855871277E-2</v>
      </c>
      <c r="K108" s="13">
        <f t="shared" si="11"/>
        <v>1.3888888888888888E-2</v>
      </c>
      <c r="L108" s="13">
        <f t="shared" si="12"/>
        <v>99.986111111111114</v>
      </c>
    </row>
    <row r="109" spans="2:12">
      <c r="B109" s="20">
        <v>43792</v>
      </c>
      <c r="C109" s="13">
        <v>1698.9583333333337</v>
      </c>
      <c r="D109" s="13">
        <v>951.0625</v>
      </c>
      <c r="E109" s="13">
        <v>1694.75</v>
      </c>
      <c r="F109" s="13">
        <v>698.86</v>
      </c>
      <c r="G109" s="5">
        <v>0</v>
      </c>
      <c r="H109" s="5">
        <v>3</v>
      </c>
      <c r="I109" s="5">
        <v>1573</v>
      </c>
      <c r="J109" s="35">
        <f t="shared" si="10"/>
        <v>1.9071837253655435E-3</v>
      </c>
      <c r="K109" s="13">
        <f t="shared" si="11"/>
        <v>0</v>
      </c>
      <c r="L109" s="13">
        <f t="shared" si="12"/>
        <v>100</v>
      </c>
    </row>
    <row r="110" spans="2:12">
      <c r="B110" s="20">
        <v>43793</v>
      </c>
      <c r="C110" s="13">
        <v>1651.426666666667</v>
      </c>
      <c r="D110" s="13">
        <v>954.86500000000001</v>
      </c>
      <c r="E110" s="13">
        <v>1544.55</v>
      </c>
      <c r="F110" s="13">
        <v>701.25</v>
      </c>
      <c r="G110" s="5">
        <v>0</v>
      </c>
      <c r="H110" s="5">
        <v>8</v>
      </c>
      <c r="I110" s="5">
        <v>1596</v>
      </c>
      <c r="J110" s="35">
        <f t="shared" si="10"/>
        <v>5.0125313283208017E-3</v>
      </c>
      <c r="K110" s="13">
        <f t="shared" si="11"/>
        <v>0</v>
      </c>
      <c r="L110" s="13">
        <f t="shared" si="12"/>
        <v>100</v>
      </c>
    </row>
    <row r="111" spans="2:12">
      <c r="B111" s="21">
        <v>43794</v>
      </c>
      <c r="C111" s="13">
        <v>1778.5066666666664</v>
      </c>
      <c r="D111" s="13">
        <v>1030.2950000000001</v>
      </c>
      <c r="E111" s="13">
        <v>1774.9299999999998</v>
      </c>
      <c r="F111" s="13">
        <v>689.31999999999994</v>
      </c>
      <c r="G111" s="5">
        <v>1200000</v>
      </c>
      <c r="H111" s="5">
        <v>30</v>
      </c>
      <c r="I111" s="5">
        <v>3712</v>
      </c>
      <c r="J111" s="35">
        <f t="shared" si="10"/>
        <v>8.0818965517241385E-3</v>
      </c>
      <c r="K111" s="13">
        <f t="shared" si="11"/>
        <v>1.3888888888888888E-2</v>
      </c>
      <c r="L111" s="13">
        <f t="shared" si="12"/>
        <v>99.986111111111114</v>
      </c>
    </row>
    <row r="112" spans="2:12">
      <c r="B112" s="21">
        <v>43795</v>
      </c>
      <c r="C112" s="13">
        <v>1749.6466666666668</v>
      </c>
      <c r="D112" s="13">
        <v>1038.9875</v>
      </c>
      <c r="E112" s="13">
        <v>1670.9650000000001</v>
      </c>
      <c r="F112" s="13">
        <v>655.38</v>
      </c>
      <c r="G112" s="5">
        <v>1200000</v>
      </c>
      <c r="H112" s="5">
        <v>14</v>
      </c>
      <c r="I112" s="5">
        <v>3744</v>
      </c>
      <c r="J112" s="35">
        <f t="shared" si="10"/>
        <v>3.7393162393162395E-3</v>
      </c>
      <c r="K112" s="13">
        <f t="shared" si="11"/>
        <v>1.3888888888888888E-2</v>
      </c>
      <c r="L112" s="13">
        <f t="shared" si="12"/>
        <v>99.986111111111114</v>
      </c>
    </row>
    <row r="113" spans="2:12">
      <c r="B113" s="21">
        <v>43796</v>
      </c>
      <c r="C113" s="13">
        <v>1734.6549999999997</v>
      </c>
      <c r="D113" s="13">
        <v>978.01249999999993</v>
      </c>
      <c r="E113" s="13">
        <v>1747.94</v>
      </c>
      <c r="F113" s="13">
        <v>661.77</v>
      </c>
      <c r="G113" s="5">
        <v>1200000</v>
      </c>
      <c r="H113" s="5">
        <v>21</v>
      </c>
      <c r="I113" s="5">
        <v>3782</v>
      </c>
      <c r="J113" s="35">
        <f t="shared" si="10"/>
        <v>5.5526176626123748E-3</v>
      </c>
      <c r="K113" s="13">
        <f t="shared" si="11"/>
        <v>1.3888888888888888E-2</v>
      </c>
      <c r="L113" s="13">
        <f t="shared" si="12"/>
        <v>99.986111111111114</v>
      </c>
    </row>
    <row r="114" spans="2:12">
      <c r="B114" s="21">
        <v>43797</v>
      </c>
      <c r="C114" s="13">
        <v>1778.3516666666665</v>
      </c>
      <c r="D114" s="13">
        <v>1031.03</v>
      </c>
      <c r="E114" s="13">
        <v>1772.9949999999999</v>
      </c>
      <c r="F114" s="13">
        <v>675.5</v>
      </c>
      <c r="G114" s="5">
        <v>1200000</v>
      </c>
      <c r="H114" s="5">
        <v>29</v>
      </c>
      <c r="I114" s="5">
        <v>3596</v>
      </c>
      <c r="J114" s="35">
        <f t="shared" si="10"/>
        <v>8.0645161290322578E-3</v>
      </c>
      <c r="K114" s="13">
        <f t="shared" si="11"/>
        <v>1.3888888888888888E-2</v>
      </c>
      <c r="L114" s="13">
        <f t="shared" si="12"/>
        <v>99.986111111111114</v>
      </c>
    </row>
    <row r="115" spans="2:12">
      <c r="B115" s="21">
        <v>43798</v>
      </c>
      <c r="C115" s="13">
        <v>1853.2349999999999</v>
      </c>
      <c r="D115" s="13">
        <v>1091.55</v>
      </c>
      <c r="E115" s="13">
        <v>1876.605</v>
      </c>
      <c r="F115" s="13">
        <v>887.44</v>
      </c>
      <c r="G115" s="5">
        <v>1200000</v>
      </c>
      <c r="H115" s="5">
        <v>37</v>
      </c>
      <c r="I115" s="5">
        <v>3814</v>
      </c>
      <c r="J115" s="35">
        <f t="shared" si="10"/>
        <v>9.7011012060828523E-3</v>
      </c>
      <c r="K115" s="13">
        <f t="shared" si="11"/>
        <v>1.3888888888888888E-2</v>
      </c>
      <c r="L115" s="13">
        <f t="shared" si="12"/>
        <v>99.986111111111114</v>
      </c>
    </row>
    <row r="116" spans="2:12">
      <c r="B116" s="20">
        <v>43799</v>
      </c>
      <c r="C116" s="13">
        <v>1698.9966666666669</v>
      </c>
      <c r="D116" s="13">
        <v>961.79500000000007</v>
      </c>
      <c r="E116" s="13">
        <v>1673.4</v>
      </c>
      <c r="F116" s="13">
        <v>679.39</v>
      </c>
      <c r="G116" s="5">
        <v>0</v>
      </c>
      <c r="H116" s="5">
        <v>15</v>
      </c>
      <c r="I116" s="5">
        <v>2036</v>
      </c>
      <c r="J116" s="35">
        <f t="shared" si="10"/>
        <v>7.3673870333988214E-3</v>
      </c>
      <c r="K116" s="13">
        <f t="shared" si="11"/>
        <v>0</v>
      </c>
      <c r="L116" s="13">
        <f t="shared" si="12"/>
        <v>100</v>
      </c>
    </row>
    <row r="117" spans="2:12">
      <c r="B117" s="31"/>
      <c r="C117" s="34"/>
      <c r="D117" s="34"/>
      <c r="E117" s="34"/>
      <c r="F117" s="34"/>
      <c r="G117" s="33"/>
      <c r="H117" s="33"/>
      <c r="I117" s="33"/>
      <c r="J117" s="32"/>
      <c r="K117" s="34"/>
      <c r="L117" s="34"/>
    </row>
    <row r="118" spans="2:12">
      <c r="B118" s="15" t="s">
        <v>2</v>
      </c>
      <c r="C118" s="16">
        <v>359273.27</v>
      </c>
      <c r="D118" s="16">
        <v>162296.1</v>
      </c>
      <c r="E118" s="16">
        <v>106977.17000000001</v>
      </c>
      <c r="F118" s="16">
        <v>59012.740000000005</v>
      </c>
      <c r="G118" s="16">
        <f t="shared" ref="G118:I118" si="13">SUM(G87:G117)</f>
        <v>25200000</v>
      </c>
      <c r="H118" s="16">
        <f t="shared" si="13"/>
        <v>803</v>
      </c>
      <c r="I118" s="16">
        <f t="shared" si="13"/>
        <v>91484</v>
      </c>
      <c r="J118" s="30" t="s">
        <v>34</v>
      </c>
      <c r="K118" s="17" t="s">
        <v>34</v>
      </c>
      <c r="L118" s="17" t="s">
        <v>34</v>
      </c>
    </row>
    <row r="119" spans="2:12" ht="25.5">
      <c r="B119" s="19" t="s">
        <v>3</v>
      </c>
      <c r="C119" s="18">
        <v>1995.9626111111118</v>
      </c>
      <c r="D119" s="18">
        <v>1352.4675</v>
      </c>
      <c r="E119" s="18">
        <v>1782.9528333333337</v>
      </c>
      <c r="F119" s="18">
        <v>1967.0913333333335</v>
      </c>
      <c r="G119" s="18">
        <f t="shared" ref="G119:L119" si="14">AVERAGE(G87:G117)</f>
        <v>840000</v>
      </c>
      <c r="H119" s="18">
        <f t="shared" si="14"/>
        <v>26.766666666666666</v>
      </c>
      <c r="I119" s="18">
        <f t="shared" si="14"/>
        <v>3049.4666666666667</v>
      </c>
      <c r="J119" s="36">
        <f t="shared" si="14"/>
        <v>9.8680108387239358E-3</v>
      </c>
      <c r="K119" s="18">
        <f t="shared" si="14"/>
        <v>9.7222222222222241E-3</v>
      </c>
      <c r="L119" s="18">
        <f t="shared" si="14"/>
        <v>99.99027777777782</v>
      </c>
    </row>
    <row r="122" spans="2:12" ht="25.5">
      <c r="B122" s="6" t="s">
        <v>7</v>
      </c>
      <c r="C122" s="2" t="s">
        <v>44</v>
      </c>
      <c r="D122" s="40" t="s">
        <v>42</v>
      </c>
      <c r="E122" s="41"/>
      <c r="F122" s="42"/>
      <c r="G122" s="40" t="s">
        <v>44</v>
      </c>
      <c r="H122" s="41"/>
      <c r="I122" s="41"/>
      <c r="J122" s="41"/>
      <c r="K122" s="41"/>
      <c r="L122" s="42"/>
    </row>
    <row r="123" spans="2:12" ht="48">
      <c r="B123" s="7" t="s">
        <v>13</v>
      </c>
      <c r="C123" s="9"/>
      <c r="D123" s="10" t="s">
        <v>38</v>
      </c>
      <c r="E123" s="10" t="s">
        <v>39</v>
      </c>
      <c r="F123" s="10" t="s">
        <v>40</v>
      </c>
      <c r="G123" s="10"/>
      <c r="H123" s="10" t="s">
        <v>36</v>
      </c>
      <c r="I123" s="10" t="s">
        <v>15</v>
      </c>
      <c r="J123" s="10" t="s">
        <v>22</v>
      </c>
      <c r="K123" s="10" t="s">
        <v>23</v>
      </c>
      <c r="L123" s="10" t="s">
        <v>24</v>
      </c>
    </row>
    <row r="124" spans="2:12">
      <c r="B124" s="3" t="s">
        <v>1</v>
      </c>
      <c r="C124" s="12" t="s">
        <v>25</v>
      </c>
      <c r="D124" s="12" t="s">
        <v>25</v>
      </c>
      <c r="E124" s="12" t="s">
        <v>25</v>
      </c>
      <c r="F124" s="12" t="s">
        <v>25</v>
      </c>
      <c r="G124" s="12" t="s">
        <v>26</v>
      </c>
      <c r="H124" s="12" t="s">
        <v>28</v>
      </c>
      <c r="I124" s="12" t="s">
        <v>27</v>
      </c>
      <c r="J124" s="12" t="s">
        <v>30</v>
      </c>
      <c r="K124" s="12" t="s">
        <v>32</v>
      </c>
      <c r="L124" s="12" t="s">
        <v>33</v>
      </c>
    </row>
    <row r="125" spans="2:12">
      <c r="B125" s="20">
        <v>43800</v>
      </c>
      <c r="C125" s="13">
        <v>1580.0100000000002</v>
      </c>
      <c r="D125" s="13">
        <v>892.16</v>
      </c>
      <c r="E125" s="13">
        <v>1455.71</v>
      </c>
      <c r="F125" s="13">
        <v>669.58</v>
      </c>
      <c r="G125" s="5">
        <v>0</v>
      </c>
      <c r="H125" s="5">
        <v>6</v>
      </c>
      <c r="I125" s="5">
        <v>2307</v>
      </c>
      <c r="J125" s="35">
        <f>H125/I125</f>
        <v>2.6007802340702211E-3</v>
      </c>
      <c r="K125" s="13">
        <f>G125/86400000</f>
        <v>0</v>
      </c>
      <c r="L125" s="13">
        <f>100-K125</f>
        <v>100</v>
      </c>
    </row>
    <row r="126" spans="2:12">
      <c r="B126" s="21">
        <v>43801</v>
      </c>
      <c r="C126" s="13">
        <v>2252.5233333333331</v>
      </c>
      <c r="D126" s="13">
        <v>1392.46</v>
      </c>
      <c r="E126" s="13">
        <v>2472.6499999999996</v>
      </c>
      <c r="F126" s="13">
        <v>803.92000000000007</v>
      </c>
      <c r="G126" s="5">
        <v>1200000</v>
      </c>
      <c r="H126" s="5">
        <v>14</v>
      </c>
      <c r="I126" s="5">
        <v>5129</v>
      </c>
      <c r="J126" s="35">
        <f t="shared" ref="J126:J155" si="15">H126/I126</f>
        <v>2.7295769155780852E-3</v>
      </c>
      <c r="K126" s="13">
        <f t="shared" ref="K126:K154" si="16">G126/86400000</f>
        <v>1.3888888888888888E-2</v>
      </c>
      <c r="L126" s="13">
        <f t="shared" ref="L126:L154" si="17">100-K126</f>
        <v>99.986111111111114</v>
      </c>
    </row>
    <row r="127" spans="2:12">
      <c r="B127" s="21">
        <v>43802</v>
      </c>
      <c r="C127" s="13">
        <v>1820.6583333333335</v>
      </c>
      <c r="D127" s="13">
        <v>1100.9000000000001</v>
      </c>
      <c r="E127" s="13">
        <v>1760.1750000000002</v>
      </c>
      <c r="F127" s="13">
        <v>699.47</v>
      </c>
      <c r="G127" s="5">
        <v>1200000</v>
      </c>
      <c r="H127" s="5">
        <v>7</v>
      </c>
      <c r="I127" s="5">
        <v>4411</v>
      </c>
      <c r="J127" s="35">
        <f t="shared" si="15"/>
        <v>1.5869417365676718E-3</v>
      </c>
      <c r="K127" s="13">
        <f t="shared" si="16"/>
        <v>1.3888888888888888E-2</v>
      </c>
      <c r="L127" s="13">
        <f t="shared" si="17"/>
        <v>99.986111111111114</v>
      </c>
    </row>
    <row r="128" spans="2:12">
      <c r="B128" s="21">
        <v>43803</v>
      </c>
      <c r="C128" s="13">
        <v>1831.2616666666665</v>
      </c>
      <c r="D128" s="13">
        <v>1114.5174999999999</v>
      </c>
      <c r="E128" s="13">
        <v>1764.75</v>
      </c>
      <c r="F128" s="13">
        <v>687.02</v>
      </c>
      <c r="G128" s="5">
        <v>1200000</v>
      </c>
      <c r="H128" s="5">
        <v>7</v>
      </c>
      <c r="I128" s="5">
        <v>3855</v>
      </c>
      <c r="J128" s="35">
        <f t="shared" si="15"/>
        <v>1.8158236057068742E-3</v>
      </c>
      <c r="K128" s="13">
        <f t="shared" si="16"/>
        <v>1.3888888888888888E-2</v>
      </c>
      <c r="L128" s="13">
        <f t="shared" si="17"/>
        <v>99.986111111111114</v>
      </c>
    </row>
    <row r="129" spans="2:12">
      <c r="B129" s="21">
        <v>43804</v>
      </c>
      <c r="C129" s="13">
        <v>1865.7416666666666</v>
      </c>
      <c r="D129" s="13">
        <v>1139.0450000000001</v>
      </c>
      <c r="E129" s="13">
        <v>1819.1349999999998</v>
      </c>
      <c r="F129" s="13">
        <v>677.04</v>
      </c>
      <c r="G129" s="5">
        <v>1200000</v>
      </c>
      <c r="H129" s="5">
        <v>24</v>
      </c>
      <c r="I129" s="5">
        <v>4018</v>
      </c>
      <c r="J129" s="35">
        <f t="shared" si="15"/>
        <v>5.9731209556993532E-3</v>
      </c>
      <c r="K129" s="13">
        <f t="shared" si="16"/>
        <v>1.3888888888888888E-2</v>
      </c>
      <c r="L129" s="13">
        <f t="shared" si="17"/>
        <v>99.986111111111114</v>
      </c>
    </row>
    <row r="130" spans="2:12">
      <c r="B130" s="21">
        <v>43805</v>
      </c>
      <c r="C130" s="13">
        <v>1861.7983333333332</v>
      </c>
      <c r="D130" s="13">
        <v>1085.92</v>
      </c>
      <c r="E130" s="13">
        <v>1913.5549999999998</v>
      </c>
      <c r="F130" s="13">
        <v>696.34</v>
      </c>
      <c r="G130" s="5">
        <v>1200000</v>
      </c>
      <c r="H130" s="5">
        <v>13</v>
      </c>
      <c r="I130" s="5">
        <v>3713</v>
      </c>
      <c r="J130" s="35">
        <f t="shared" si="15"/>
        <v>3.5012119579854563E-3</v>
      </c>
      <c r="K130" s="13">
        <f t="shared" si="16"/>
        <v>1.3888888888888888E-2</v>
      </c>
      <c r="L130" s="13">
        <f t="shared" si="17"/>
        <v>99.986111111111114</v>
      </c>
    </row>
    <row r="131" spans="2:12">
      <c r="B131" s="20">
        <v>43806</v>
      </c>
      <c r="C131" s="13">
        <v>1659.1566666666668</v>
      </c>
      <c r="D131" s="13">
        <v>934.69</v>
      </c>
      <c r="E131" s="13">
        <v>1608.09</v>
      </c>
      <c r="F131" s="13">
        <v>681.27</v>
      </c>
      <c r="G131" s="5">
        <v>0</v>
      </c>
      <c r="H131" s="5">
        <v>10</v>
      </c>
      <c r="I131" s="5">
        <v>1678</v>
      </c>
      <c r="J131" s="35">
        <f t="shared" si="15"/>
        <v>5.9594755661501785E-3</v>
      </c>
      <c r="K131" s="13">
        <f t="shared" si="16"/>
        <v>0</v>
      </c>
      <c r="L131" s="13">
        <f t="shared" si="17"/>
        <v>100</v>
      </c>
    </row>
    <row r="132" spans="2:12">
      <c r="B132" s="20">
        <v>43807</v>
      </c>
      <c r="C132" s="13">
        <v>1629.6666666666667</v>
      </c>
      <c r="D132" s="13">
        <v>950.61750000000006</v>
      </c>
      <c r="E132" s="13">
        <v>1487.7649999999999</v>
      </c>
      <c r="F132" s="13">
        <v>678.64</v>
      </c>
      <c r="G132" s="5">
        <v>0</v>
      </c>
      <c r="H132" s="5">
        <v>2</v>
      </c>
      <c r="I132" s="5">
        <v>1621</v>
      </c>
      <c r="J132" s="35">
        <f t="shared" si="15"/>
        <v>1.2338062924120913E-3</v>
      </c>
      <c r="K132" s="13">
        <f t="shared" si="16"/>
        <v>0</v>
      </c>
      <c r="L132" s="13">
        <f t="shared" si="17"/>
        <v>100</v>
      </c>
    </row>
    <row r="133" spans="2:12">
      <c r="B133" s="21">
        <v>43808</v>
      </c>
      <c r="C133" s="13">
        <v>1883.8133333333335</v>
      </c>
      <c r="D133" s="13">
        <v>1068.6300000000001</v>
      </c>
      <c r="E133" s="13">
        <v>2014.18</v>
      </c>
      <c r="F133" s="13">
        <v>679.14</v>
      </c>
      <c r="G133" s="5">
        <v>1200000</v>
      </c>
      <c r="H133" s="5">
        <v>26</v>
      </c>
      <c r="I133" s="5">
        <v>4567</v>
      </c>
      <c r="J133" s="35">
        <f t="shared" si="15"/>
        <v>5.6930151083862488E-3</v>
      </c>
      <c r="K133" s="13">
        <f t="shared" si="16"/>
        <v>1.3888888888888888E-2</v>
      </c>
      <c r="L133" s="13">
        <f t="shared" si="17"/>
        <v>99.986111111111114</v>
      </c>
    </row>
    <row r="134" spans="2:12">
      <c r="B134" s="21">
        <v>43809</v>
      </c>
      <c r="C134" s="13">
        <v>1916.988333333333</v>
      </c>
      <c r="D134" s="13">
        <v>1120.81</v>
      </c>
      <c r="E134" s="13">
        <v>2009.3449999999998</v>
      </c>
      <c r="F134" s="13">
        <v>707.69</v>
      </c>
      <c r="G134" s="5">
        <v>1200000</v>
      </c>
      <c r="H134" s="5">
        <v>19</v>
      </c>
      <c r="I134" s="5">
        <v>4055</v>
      </c>
      <c r="J134" s="35">
        <f t="shared" si="15"/>
        <v>4.6855733662145502E-3</v>
      </c>
      <c r="K134" s="13">
        <f t="shared" si="16"/>
        <v>1.3888888888888888E-2</v>
      </c>
      <c r="L134" s="13">
        <f t="shared" si="17"/>
        <v>99.986111111111114</v>
      </c>
    </row>
    <row r="135" spans="2:12">
      <c r="B135" s="21">
        <v>43810</v>
      </c>
      <c r="C135" s="13">
        <v>1952.4716666666666</v>
      </c>
      <c r="D135" s="13">
        <v>1217.6399999999999</v>
      </c>
      <c r="E135" s="13">
        <v>1922.135</v>
      </c>
      <c r="F135" s="13">
        <v>685.35</v>
      </c>
      <c r="G135" s="5">
        <v>1200000</v>
      </c>
      <c r="H135" s="5">
        <v>14</v>
      </c>
      <c r="I135" s="5">
        <v>4273</v>
      </c>
      <c r="J135" s="35">
        <f t="shared" si="15"/>
        <v>3.2763866136204071E-3</v>
      </c>
      <c r="K135" s="13">
        <f t="shared" si="16"/>
        <v>1.3888888888888888E-2</v>
      </c>
      <c r="L135" s="13">
        <f t="shared" si="17"/>
        <v>99.986111111111114</v>
      </c>
    </row>
    <row r="136" spans="2:12">
      <c r="B136" s="21">
        <v>43811</v>
      </c>
      <c r="C136" s="13">
        <v>1909.97</v>
      </c>
      <c r="D136" s="13">
        <v>1157.3575000000001</v>
      </c>
      <c r="E136" s="13">
        <v>1915.1949999999997</v>
      </c>
      <c r="F136" s="13">
        <v>679.66</v>
      </c>
      <c r="G136" s="5">
        <v>1200000</v>
      </c>
      <c r="H136" s="5">
        <v>9</v>
      </c>
      <c r="I136" s="5">
        <v>3970</v>
      </c>
      <c r="J136" s="35">
        <f t="shared" si="15"/>
        <v>2.2670025188916876E-3</v>
      </c>
      <c r="K136" s="13">
        <f t="shared" si="16"/>
        <v>1.3888888888888888E-2</v>
      </c>
      <c r="L136" s="13">
        <f t="shared" si="17"/>
        <v>99.986111111111114</v>
      </c>
    </row>
    <row r="137" spans="2:12">
      <c r="B137" s="21">
        <v>43812</v>
      </c>
      <c r="C137" s="13">
        <v>1863.4016666666666</v>
      </c>
      <c r="D137" s="13">
        <v>1089.6975</v>
      </c>
      <c r="E137" s="13">
        <v>1910.8100000000002</v>
      </c>
      <c r="F137" s="13">
        <v>686.56999999999994</v>
      </c>
      <c r="G137" s="5">
        <v>1200000</v>
      </c>
      <c r="H137" s="5">
        <v>10</v>
      </c>
      <c r="I137" s="5">
        <v>4064</v>
      </c>
      <c r="J137" s="35">
        <f t="shared" si="15"/>
        <v>2.4606299212598425E-3</v>
      </c>
      <c r="K137" s="13">
        <f t="shared" si="16"/>
        <v>1.3888888888888888E-2</v>
      </c>
      <c r="L137" s="13">
        <f t="shared" si="17"/>
        <v>99.986111111111114</v>
      </c>
    </row>
    <row r="138" spans="2:12">
      <c r="B138" s="20">
        <v>43813</v>
      </c>
      <c r="C138" s="13">
        <v>1655.7650000000001</v>
      </c>
      <c r="D138" s="13">
        <v>951.84249999999997</v>
      </c>
      <c r="E138" s="13">
        <v>1563.6100000000001</v>
      </c>
      <c r="F138" s="13">
        <v>685.7</v>
      </c>
      <c r="G138" s="5">
        <v>0</v>
      </c>
      <c r="H138" s="5">
        <v>6</v>
      </c>
      <c r="I138" s="5">
        <v>2016</v>
      </c>
      <c r="J138" s="35">
        <f t="shared" si="15"/>
        <v>2.976190476190476E-3</v>
      </c>
      <c r="K138" s="13">
        <f t="shared" si="16"/>
        <v>0</v>
      </c>
      <c r="L138" s="13">
        <f t="shared" si="17"/>
        <v>100</v>
      </c>
    </row>
    <row r="139" spans="2:12">
      <c r="B139" s="20">
        <v>43814</v>
      </c>
      <c r="C139" s="13">
        <v>1666.9616666666664</v>
      </c>
      <c r="D139" s="13">
        <v>965.5725000000001</v>
      </c>
      <c r="E139" s="13">
        <v>1569.7399999999998</v>
      </c>
      <c r="F139" s="13">
        <v>692.77</v>
      </c>
      <c r="G139" s="5">
        <v>0</v>
      </c>
      <c r="H139" s="5">
        <v>8</v>
      </c>
      <c r="I139" s="5">
        <v>2087</v>
      </c>
      <c r="J139" s="35">
        <f t="shared" si="15"/>
        <v>3.8332534738859609E-3</v>
      </c>
      <c r="K139" s="13">
        <f t="shared" si="16"/>
        <v>0</v>
      </c>
      <c r="L139" s="13">
        <f t="shared" si="17"/>
        <v>100</v>
      </c>
    </row>
    <row r="140" spans="2:12">
      <c r="B140" s="21">
        <v>43815</v>
      </c>
      <c r="C140" s="13">
        <v>1892.6783333333333</v>
      </c>
      <c r="D140" s="13">
        <v>1092.1775</v>
      </c>
      <c r="E140" s="13">
        <v>1993.6799999999998</v>
      </c>
      <c r="F140" s="13">
        <v>701.05</v>
      </c>
      <c r="G140" s="5">
        <v>1200000</v>
      </c>
      <c r="H140" s="5">
        <v>25</v>
      </c>
      <c r="I140" s="5">
        <v>5500</v>
      </c>
      <c r="J140" s="35">
        <f t="shared" si="15"/>
        <v>4.5454545454545452E-3</v>
      </c>
      <c r="K140" s="13">
        <f t="shared" si="16"/>
        <v>1.3888888888888888E-2</v>
      </c>
      <c r="L140" s="13">
        <f t="shared" si="17"/>
        <v>99.986111111111114</v>
      </c>
    </row>
    <row r="141" spans="2:12">
      <c r="B141" s="21">
        <v>43816</v>
      </c>
      <c r="C141" s="13">
        <v>1767.3316666666667</v>
      </c>
      <c r="D141" s="13">
        <v>1012.2625</v>
      </c>
      <c r="E141" s="13">
        <v>1777.47</v>
      </c>
      <c r="F141" s="13">
        <v>666.06</v>
      </c>
      <c r="G141" s="5">
        <v>1200000</v>
      </c>
      <c r="H141" s="5">
        <v>19</v>
      </c>
      <c r="I141" s="5">
        <v>4824</v>
      </c>
      <c r="J141" s="35">
        <f t="shared" si="15"/>
        <v>3.9386401326699837E-3</v>
      </c>
      <c r="K141" s="13">
        <f t="shared" si="16"/>
        <v>1.3888888888888888E-2</v>
      </c>
      <c r="L141" s="13">
        <f t="shared" si="17"/>
        <v>99.986111111111114</v>
      </c>
    </row>
    <row r="142" spans="2:12">
      <c r="B142" s="21">
        <v>43817</v>
      </c>
      <c r="C142" s="13">
        <v>1798.7733333333335</v>
      </c>
      <c r="D142" s="13">
        <v>1039.9524999999999</v>
      </c>
      <c r="E142" s="13">
        <v>1816.415</v>
      </c>
      <c r="F142" s="13">
        <v>677.8</v>
      </c>
      <c r="G142" s="5">
        <v>1200000</v>
      </c>
      <c r="H142" s="5">
        <v>5</v>
      </c>
      <c r="I142" s="5">
        <v>4708</v>
      </c>
      <c r="J142" s="35">
        <f t="shared" si="15"/>
        <v>1.0620220900594733E-3</v>
      </c>
      <c r="K142" s="13">
        <f t="shared" si="16"/>
        <v>1.3888888888888888E-2</v>
      </c>
      <c r="L142" s="13">
        <f t="shared" si="17"/>
        <v>99.986111111111114</v>
      </c>
    </row>
    <row r="143" spans="2:12">
      <c r="B143" s="21">
        <v>43818</v>
      </c>
      <c r="C143" s="13">
        <v>1754.4983333333332</v>
      </c>
      <c r="D143" s="13">
        <v>1035.2175000000002</v>
      </c>
      <c r="E143" s="13">
        <v>1693.06</v>
      </c>
      <c r="F143" s="13">
        <v>683.77</v>
      </c>
      <c r="G143" s="5">
        <v>1200000</v>
      </c>
      <c r="H143" s="5">
        <v>23</v>
      </c>
      <c r="I143" s="5">
        <v>4266</v>
      </c>
      <c r="J143" s="35">
        <f t="shared" si="15"/>
        <v>5.3914674167838727E-3</v>
      </c>
      <c r="K143" s="13">
        <f t="shared" si="16"/>
        <v>1.3888888888888888E-2</v>
      </c>
      <c r="L143" s="13">
        <f t="shared" si="17"/>
        <v>99.986111111111114</v>
      </c>
    </row>
    <row r="144" spans="2:12">
      <c r="B144" s="21">
        <v>43819</v>
      </c>
      <c r="C144" s="13">
        <v>1853.135</v>
      </c>
      <c r="D144" s="13">
        <v>1072.9225000000001</v>
      </c>
      <c r="E144" s="13">
        <v>1913.56</v>
      </c>
      <c r="F144" s="13">
        <v>693.69</v>
      </c>
      <c r="G144" s="5">
        <v>1200000</v>
      </c>
      <c r="H144" s="5">
        <v>11</v>
      </c>
      <c r="I144" s="5">
        <v>4620</v>
      </c>
      <c r="J144" s="35">
        <f t="shared" si="15"/>
        <v>2.3809523809523812E-3</v>
      </c>
      <c r="K144" s="13">
        <f t="shared" si="16"/>
        <v>1.3888888888888888E-2</v>
      </c>
      <c r="L144" s="13">
        <f t="shared" si="17"/>
        <v>99.986111111111114</v>
      </c>
    </row>
    <row r="145" spans="2:12">
      <c r="B145" s="20">
        <v>43820</v>
      </c>
      <c r="C145" s="13">
        <v>1649.1766666666665</v>
      </c>
      <c r="D145" s="13">
        <v>914.36500000000001</v>
      </c>
      <c r="E145" s="13">
        <v>1618.8</v>
      </c>
      <c r="F145" s="13">
        <v>697.81999999999994</v>
      </c>
      <c r="G145" s="5">
        <v>0</v>
      </c>
      <c r="H145" s="5">
        <v>3</v>
      </c>
      <c r="I145" s="5">
        <v>2200</v>
      </c>
      <c r="J145" s="35">
        <f t="shared" si="15"/>
        <v>1.3636363636363637E-3</v>
      </c>
      <c r="K145" s="13">
        <f t="shared" si="16"/>
        <v>0</v>
      </c>
      <c r="L145" s="13">
        <f t="shared" si="17"/>
        <v>100</v>
      </c>
    </row>
    <row r="146" spans="2:12">
      <c r="B146" s="20">
        <v>43821</v>
      </c>
      <c r="C146" s="13">
        <v>1644.6483333333333</v>
      </c>
      <c r="D146" s="13">
        <v>898.32500000000005</v>
      </c>
      <c r="E146" s="13">
        <v>1637.2949999999998</v>
      </c>
      <c r="F146" s="13">
        <v>665.69</v>
      </c>
      <c r="G146" s="5">
        <v>0</v>
      </c>
      <c r="H146" s="5">
        <v>6</v>
      </c>
      <c r="I146" s="5">
        <v>1566</v>
      </c>
      <c r="J146" s="35">
        <f t="shared" si="15"/>
        <v>3.8314176245210726E-3</v>
      </c>
      <c r="K146" s="13">
        <f t="shared" si="16"/>
        <v>0</v>
      </c>
      <c r="L146" s="13">
        <f t="shared" si="17"/>
        <v>100</v>
      </c>
    </row>
    <row r="147" spans="2:12">
      <c r="B147" s="21">
        <v>43822</v>
      </c>
      <c r="C147" s="13">
        <v>1908.5716666666667</v>
      </c>
      <c r="D147" s="13">
        <v>1145.665</v>
      </c>
      <c r="E147" s="13">
        <v>1934.385</v>
      </c>
      <c r="F147" s="13">
        <v>671.49</v>
      </c>
      <c r="G147" s="5">
        <v>1200000</v>
      </c>
      <c r="H147" s="5">
        <v>11</v>
      </c>
      <c r="I147" s="5">
        <v>4192</v>
      </c>
      <c r="J147" s="35">
        <f t="shared" si="15"/>
        <v>2.6240458015267176E-3</v>
      </c>
      <c r="K147" s="13">
        <f t="shared" si="16"/>
        <v>1.3888888888888888E-2</v>
      </c>
      <c r="L147" s="13">
        <f t="shared" si="17"/>
        <v>99.986111111111114</v>
      </c>
    </row>
    <row r="148" spans="2:12">
      <c r="B148" s="21">
        <v>43823</v>
      </c>
      <c r="C148" s="13">
        <v>1770.7950000000001</v>
      </c>
      <c r="D148" s="13">
        <v>1017.5124999999999</v>
      </c>
      <c r="E148" s="13">
        <v>1777.3600000000001</v>
      </c>
      <c r="F148" s="13">
        <v>666.41</v>
      </c>
      <c r="G148" s="5">
        <v>1200000</v>
      </c>
      <c r="H148" s="5">
        <v>10</v>
      </c>
      <c r="I148" s="5">
        <v>3507</v>
      </c>
      <c r="J148" s="35">
        <f t="shared" si="15"/>
        <v>2.8514399771884802E-3</v>
      </c>
      <c r="K148" s="13">
        <f t="shared" si="16"/>
        <v>1.3888888888888888E-2</v>
      </c>
      <c r="L148" s="13">
        <f t="shared" si="17"/>
        <v>99.986111111111114</v>
      </c>
    </row>
    <row r="149" spans="2:12">
      <c r="B149" s="21">
        <v>43824</v>
      </c>
      <c r="C149" s="13">
        <v>1735.3383333333334</v>
      </c>
      <c r="D149" s="13">
        <v>967.63</v>
      </c>
      <c r="E149" s="13">
        <v>1770.7549999999999</v>
      </c>
      <c r="F149" s="13">
        <v>676.36</v>
      </c>
      <c r="G149" s="5">
        <v>1200000</v>
      </c>
      <c r="H149" s="5">
        <v>1</v>
      </c>
      <c r="I149" s="5">
        <v>1483</v>
      </c>
      <c r="J149" s="35">
        <f t="shared" si="15"/>
        <v>6.7430883344571813E-4</v>
      </c>
      <c r="K149" s="13">
        <f t="shared" si="16"/>
        <v>1.3888888888888888E-2</v>
      </c>
      <c r="L149" s="13">
        <f t="shared" si="17"/>
        <v>99.986111111111114</v>
      </c>
    </row>
    <row r="150" spans="2:12">
      <c r="B150" s="21">
        <v>43825</v>
      </c>
      <c r="C150" s="13">
        <v>1640.5566666666666</v>
      </c>
      <c r="D150" s="13">
        <v>898.59249999999997</v>
      </c>
      <c r="E150" s="13">
        <v>1624.4850000000001</v>
      </c>
      <c r="F150" s="13">
        <v>646.14</v>
      </c>
      <c r="G150" s="5">
        <v>1200000</v>
      </c>
      <c r="H150" s="5">
        <v>6</v>
      </c>
      <c r="I150" s="5">
        <v>2029</v>
      </c>
      <c r="J150" s="35">
        <f t="shared" si="15"/>
        <v>2.9571217348447511E-3</v>
      </c>
      <c r="K150" s="13">
        <f t="shared" si="16"/>
        <v>1.3888888888888888E-2</v>
      </c>
      <c r="L150" s="13">
        <f t="shared" si="17"/>
        <v>99.986111111111114</v>
      </c>
    </row>
    <row r="151" spans="2:12">
      <c r="B151" s="21">
        <v>43826</v>
      </c>
      <c r="C151" s="13">
        <v>1729.5166666666671</v>
      </c>
      <c r="D151" s="13">
        <v>1005.3875</v>
      </c>
      <c r="E151" s="13">
        <v>1677.7750000000001</v>
      </c>
      <c r="F151" s="13">
        <v>662.31</v>
      </c>
      <c r="G151" s="5">
        <v>1200000</v>
      </c>
      <c r="H151" s="5">
        <v>15</v>
      </c>
      <c r="I151" s="5">
        <v>4879</v>
      </c>
      <c r="J151" s="35">
        <f t="shared" si="15"/>
        <v>3.0744004919040788E-3</v>
      </c>
      <c r="K151" s="13">
        <f t="shared" si="16"/>
        <v>1.3888888888888888E-2</v>
      </c>
      <c r="L151" s="13">
        <f t="shared" si="17"/>
        <v>99.986111111111114</v>
      </c>
    </row>
    <row r="152" spans="2:12">
      <c r="B152" s="20">
        <v>43827</v>
      </c>
      <c r="C152" s="13">
        <v>1649.2616666666665</v>
      </c>
      <c r="D152" s="13">
        <v>917.56999999999994</v>
      </c>
      <c r="E152" s="13">
        <v>1612.645</v>
      </c>
      <c r="F152" s="13">
        <v>664.37</v>
      </c>
      <c r="G152" s="5">
        <v>0</v>
      </c>
      <c r="H152" s="5">
        <v>3</v>
      </c>
      <c r="I152" s="5">
        <v>2513</v>
      </c>
      <c r="J152" s="35">
        <f t="shared" si="15"/>
        <v>1.1937922801432551E-3</v>
      </c>
      <c r="K152" s="13">
        <f t="shared" si="16"/>
        <v>0</v>
      </c>
      <c r="L152" s="13">
        <f t="shared" si="17"/>
        <v>100</v>
      </c>
    </row>
    <row r="153" spans="2:12">
      <c r="B153" s="20">
        <v>43828</v>
      </c>
      <c r="C153" s="13">
        <v>1680.4899999999998</v>
      </c>
      <c r="D153" s="13">
        <v>955.72</v>
      </c>
      <c r="E153" s="13">
        <v>1630.03</v>
      </c>
      <c r="F153" s="13">
        <v>691.52</v>
      </c>
      <c r="G153" s="5">
        <v>0</v>
      </c>
      <c r="H153" s="5">
        <v>20</v>
      </c>
      <c r="I153" s="5">
        <v>1873</v>
      </c>
      <c r="J153" s="35">
        <f t="shared" si="15"/>
        <v>1.0678056593699947E-2</v>
      </c>
      <c r="K153" s="13">
        <f t="shared" si="16"/>
        <v>0</v>
      </c>
      <c r="L153" s="13">
        <f t="shared" si="17"/>
        <v>100</v>
      </c>
    </row>
    <row r="154" spans="2:12">
      <c r="B154" s="21">
        <v>43829</v>
      </c>
      <c r="C154" s="13">
        <v>1855.0283333333334</v>
      </c>
      <c r="D154" s="13">
        <v>1147.32</v>
      </c>
      <c r="E154" s="13">
        <v>1770.4450000000002</v>
      </c>
      <c r="F154" s="13">
        <v>672.6</v>
      </c>
      <c r="G154" s="5">
        <v>1200000</v>
      </c>
      <c r="H154" s="5">
        <v>13</v>
      </c>
      <c r="I154" s="5">
        <v>4815</v>
      </c>
      <c r="J154" s="35">
        <f t="shared" si="15"/>
        <v>2.6998961578400833E-3</v>
      </c>
      <c r="K154" s="13">
        <f t="shared" si="16"/>
        <v>1.3888888888888888E-2</v>
      </c>
      <c r="L154" s="13">
        <f t="shared" si="17"/>
        <v>99.986111111111114</v>
      </c>
    </row>
    <row r="155" spans="2:12">
      <c r="B155" s="21">
        <v>43830</v>
      </c>
      <c r="C155" s="13">
        <v>1740.3533333333332</v>
      </c>
      <c r="D155" s="13">
        <v>1005.795</v>
      </c>
      <c r="E155" s="13">
        <v>1709.4699999999998</v>
      </c>
      <c r="F155" s="13">
        <v>646.55999999999995</v>
      </c>
      <c r="G155" s="5">
        <v>1200000</v>
      </c>
      <c r="H155" s="5">
        <v>10</v>
      </c>
      <c r="I155" s="5">
        <v>3287</v>
      </c>
      <c r="J155" s="35">
        <f t="shared" si="15"/>
        <v>3.0422878004259203E-3</v>
      </c>
      <c r="K155" s="13">
        <f>G155/86400000</f>
        <v>1.3888888888888888E-2</v>
      </c>
      <c r="L155" s="13">
        <f>100-K155</f>
        <v>99.986111111111114</v>
      </c>
    </row>
    <row r="156" spans="2:12">
      <c r="B156" s="15" t="s">
        <v>2</v>
      </c>
      <c r="C156" s="16">
        <v>332522.05</v>
      </c>
      <c r="D156" s="16">
        <v>129233.1</v>
      </c>
      <c r="E156" s="16">
        <v>110288.94999999997</v>
      </c>
      <c r="F156" s="16">
        <v>21193.800000000003</v>
      </c>
      <c r="G156" s="16">
        <f t="shared" ref="G156:I156" si="18">SUM(G125:G155)</f>
        <v>26400000</v>
      </c>
      <c r="H156" s="16">
        <f t="shared" si="18"/>
        <v>356</v>
      </c>
      <c r="I156" s="16">
        <f t="shared" si="18"/>
        <v>108026</v>
      </c>
      <c r="J156" s="30" t="s">
        <v>34</v>
      </c>
      <c r="K156" s="17" t="s">
        <v>34</v>
      </c>
      <c r="L156" s="17" t="s">
        <v>34</v>
      </c>
    </row>
    <row r="157" spans="2:12" ht="25.5">
      <c r="B157" s="19" t="s">
        <v>3</v>
      </c>
      <c r="C157" s="18">
        <v>1787.7529569892472</v>
      </c>
      <c r="D157" s="18">
        <v>1042.2024193548389</v>
      </c>
      <c r="E157" s="18">
        <v>1778.8540322580645</v>
      </c>
      <c r="F157" s="18">
        <v>683.67096774193556</v>
      </c>
      <c r="G157" s="18">
        <f t="shared" ref="G157:L157" si="19">AVERAGE(G125:G155)</f>
        <v>851612.90322580643</v>
      </c>
      <c r="H157" s="18">
        <f t="shared" si="19"/>
        <v>11.483870967741936</v>
      </c>
      <c r="I157" s="18">
        <f t="shared" si="19"/>
        <v>3484.7096774193546</v>
      </c>
      <c r="J157" s="36">
        <f t="shared" si="19"/>
        <v>3.3194106118617983E-3</v>
      </c>
      <c r="K157" s="18">
        <f t="shared" si="19"/>
        <v>9.8566308243727627E-3</v>
      </c>
      <c r="L157" s="18">
        <f t="shared" si="19"/>
        <v>99.990143369175669</v>
      </c>
    </row>
  </sheetData>
  <mergeCells count="8">
    <mergeCell ref="D122:F122"/>
    <mergeCell ref="G122:L122"/>
    <mergeCell ref="D4:F4"/>
    <mergeCell ref="G4:L4"/>
    <mergeCell ref="D44:F44"/>
    <mergeCell ref="G44:L44"/>
    <mergeCell ref="D84:F84"/>
    <mergeCell ref="G84:L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 CBI Globe</vt:lpstr>
      <vt:lpstr>Riepilogo BPc - IB e MB</vt:lpstr>
      <vt:lpstr>Riepilogo BPc - MB+</vt:lpstr>
    </vt:vector>
  </TitlesOfParts>
  <Company>Banca Passadore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remote</dc:creator>
  <cp:lastModifiedBy>remote</cp:lastModifiedBy>
  <dcterms:created xsi:type="dcterms:W3CDTF">2019-09-12T08:36:46Z</dcterms:created>
  <dcterms:modified xsi:type="dcterms:W3CDTF">2020-01-13T10:22:52Z</dcterms:modified>
</cp:coreProperties>
</file>