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3820" windowHeight="10110" activeTab="2"/>
  </bookViews>
  <sheets>
    <sheet name="Riepilogo CBI Globe" sheetId="4" r:id="rId1"/>
    <sheet name="Riepilogo BPc - IB e MB" sheetId="13" r:id="rId2"/>
    <sheet name="Riepilogo BPc - MB+" sheetId="14" r:id="rId3"/>
  </sheets>
  <calcPr calcId="125725"/>
</workbook>
</file>

<file path=xl/calcChain.xml><?xml version="1.0" encoding="utf-8"?>
<calcChain xmlns="http://schemas.openxmlformats.org/spreadsheetml/2006/main">
  <c r="N10" i="4"/>
  <c r="N103"/>
  <c r="N104"/>
  <c r="T104" s="1"/>
  <c r="N105"/>
  <c r="N106"/>
  <c r="N107"/>
  <c r="N108"/>
  <c r="T108" s="1"/>
  <c r="N109"/>
  <c r="T109" s="1"/>
  <c r="N110"/>
  <c r="N111"/>
  <c r="N112"/>
  <c r="T112" s="1"/>
  <c r="N113"/>
  <c r="T113" s="1"/>
  <c r="N114"/>
  <c r="N115"/>
  <c r="N116"/>
  <c r="T116" s="1"/>
  <c r="N117"/>
  <c r="N118"/>
  <c r="N119"/>
  <c r="N120"/>
  <c r="T120" s="1"/>
  <c r="N121"/>
  <c r="N122"/>
  <c r="N123"/>
  <c r="N124"/>
  <c r="T124" s="1"/>
  <c r="N125"/>
  <c r="T125" s="1"/>
  <c r="N126"/>
  <c r="N127"/>
  <c r="N128"/>
  <c r="T128" s="1"/>
  <c r="N129"/>
  <c r="T129" s="1"/>
  <c r="N130"/>
  <c r="N131"/>
  <c r="N132"/>
  <c r="T132" s="1"/>
  <c r="N102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56"/>
  <c r="N11"/>
  <c r="N12"/>
  <c r="N13"/>
  <c r="N14"/>
  <c r="T14" s="1"/>
  <c r="N15"/>
  <c r="N16"/>
  <c r="T16" s="1"/>
  <c r="N17"/>
  <c r="N18"/>
  <c r="T18" s="1"/>
  <c r="N19"/>
  <c r="N20"/>
  <c r="T20" s="1"/>
  <c r="N21"/>
  <c r="N22"/>
  <c r="N23"/>
  <c r="T23" s="1"/>
  <c r="N24"/>
  <c r="T24" s="1"/>
  <c r="N25"/>
  <c r="N26"/>
  <c r="T26" s="1"/>
  <c r="N27"/>
  <c r="N28"/>
  <c r="T28" s="1"/>
  <c r="N29"/>
  <c r="N30"/>
  <c r="T30" s="1"/>
  <c r="N31"/>
  <c r="T31" s="1"/>
  <c r="N32"/>
  <c r="N33"/>
  <c r="N34"/>
  <c r="T34" s="1"/>
  <c r="N35"/>
  <c r="N36"/>
  <c r="T36" s="1"/>
  <c r="N37"/>
  <c r="N38"/>
  <c r="T38" s="1"/>
  <c r="N39"/>
  <c r="N40"/>
  <c r="T40" s="1"/>
  <c r="T22"/>
  <c r="R40"/>
  <c r="I49"/>
  <c r="J117" i="14"/>
  <c r="K117"/>
  <c r="L117" s="1"/>
  <c r="J37"/>
  <c r="K37"/>
  <c r="L37" s="1"/>
  <c r="J117" i="13"/>
  <c r="K117"/>
  <c r="L117" s="1"/>
  <c r="J37"/>
  <c r="K37"/>
  <c r="L37" s="1"/>
  <c r="Q132" i="4"/>
  <c r="R132"/>
  <c r="S132"/>
  <c r="W132"/>
  <c r="X132"/>
  <c r="Q40"/>
  <c r="S40"/>
  <c r="W40"/>
  <c r="X40"/>
  <c r="J88" i="14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87"/>
  <c r="J88" i="13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87"/>
  <c r="T103" i="4"/>
  <c r="T105"/>
  <c r="T106"/>
  <c r="T107"/>
  <c r="T110"/>
  <c r="T111"/>
  <c r="T114"/>
  <c r="T115"/>
  <c r="T117"/>
  <c r="T118"/>
  <c r="T119"/>
  <c r="T121"/>
  <c r="T122"/>
  <c r="T123"/>
  <c r="T126"/>
  <c r="T127"/>
  <c r="T130"/>
  <c r="T131"/>
  <c r="T102"/>
  <c r="S103"/>
  <c r="S104"/>
  <c r="S105"/>
  <c r="S106"/>
  <c r="S134" s="1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02"/>
  <c r="J48" i="14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47"/>
  <c r="J48" i="13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47"/>
  <c r="T57" i="4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56"/>
  <c r="S57"/>
  <c r="S58"/>
  <c r="S88" s="1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56"/>
  <c r="Q88" s="1"/>
  <c r="R56"/>
  <c r="J8" i="14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7"/>
  <c r="J8" i="13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7"/>
  <c r="T11" i="4"/>
  <c r="T13"/>
  <c r="T15"/>
  <c r="T17"/>
  <c r="T19"/>
  <c r="T21"/>
  <c r="T25"/>
  <c r="T27"/>
  <c r="T29"/>
  <c r="T32"/>
  <c r="T33"/>
  <c r="T35"/>
  <c r="T37"/>
  <c r="T39"/>
  <c r="T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10"/>
  <c r="F141"/>
  <c r="E141"/>
  <c r="D141"/>
  <c r="F140"/>
  <c r="E140"/>
  <c r="D140"/>
  <c r="F95"/>
  <c r="E95"/>
  <c r="D95"/>
  <c r="F94"/>
  <c r="E94"/>
  <c r="D94"/>
  <c r="D49"/>
  <c r="E49"/>
  <c r="F49"/>
  <c r="E48"/>
  <c r="F48"/>
  <c r="D48"/>
  <c r="G141"/>
  <c r="G140"/>
  <c r="G95"/>
  <c r="G94"/>
  <c r="G49"/>
  <c r="G48"/>
  <c r="G119" i="14"/>
  <c r="G118"/>
  <c r="K116"/>
  <c r="L116" s="1"/>
  <c r="K115"/>
  <c r="L115" s="1"/>
  <c r="K114"/>
  <c r="L114" s="1"/>
  <c r="K113"/>
  <c r="L113" s="1"/>
  <c r="K112"/>
  <c r="L112" s="1"/>
  <c r="K111"/>
  <c r="L111" s="1"/>
  <c r="K110"/>
  <c r="L110" s="1"/>
  <c r="K109"/>
  <c r="L109" s="1"/>
  <c r="K108"/>
  <c r="L108" s="1"/>
  <c r="K107"/>
  <c r="L107" s="1"/>
  <c r="K106"/>
  <c r="L106" s="1"/>
  <c r="K105"/>
  <c r="L105" s="1"/>
  <c r="K104"/>
  <c r="L104" s="1"/>
  <c r="K103"/>
  <c r="L103" s="1"/>
  <c r="K102"/>
  <c r="L102" s="1"/>
  <c r="K101"/>
  <c r="L101" s="1"/>
  <c r="K100"/>
  <c r="L100" s="1"/>
  <c r="K99"/>
  <c r="L99" s="1"/>
  <c r="K98"/>
  <c r="L98" s="1"/>
  <c r="K97"/>
  <c r="L97" s="1"/>
  <c r="K96"/>
  <c r="L96" s="1"/>
  <c r="K95"/>
  <c r="L95" s="1"/>
  <c r="K94"/>
  <c r="L94" s="1"/>
  <c r="K93"/>
  <c r="L93" s="1"/>
  <c r="K92"/>
  <c r="L92" s="1"/>
  <c r="K91"/>
  <c r="L91" s="1"/>
  <c r="K90"/>
  <c r="L90" s="1"/>
  <c r="K89"/>
  <c r="L89" s="1"/>
  <c r="K88"/>
  <c r="L88" s="1"/>
  <c r="K87"/>
  <c r="L87" s="1"/>
  <c r="G79"/>
  <c r="G78"/>
  <c r="K75"/>
  <c r="L75" s="1"/>
  <c r="K74"/>
  <c r="L74" s="1"/>
  <c r="K73"/>
  <c r="L73" s="1"/>
  <c r="K72"/>
  <c r="L72" s="1"/>
  <c r="K71"/>
  <c r="L71" s="1"/>
  <c r="K70"/>
  <c r="L70" s="1"/>
  <c r="K69"/>
  <c r="L69" s="1"/>
  <c r="K68"/>
  <c r="L68" s="1"/>
  <c r="K67"/>
  <c r="L67" s="1"/>
  <c r="K66"/>
  <c r="L66" s="1"/>
  <c r="K65"/>
  <c r="L65" s="1"/>
  <c r="K64"/>
  <c r="L64" s="1"/>
  <c r="K63"/>
  <c r="L63" s="1"/>
  <c r="K62"/>
  <c r="L62" s="1"/>
  <c r="K61"/>
  <c r="L61" s="1"/>
  <c r="K60"/>
  <c r="L60" s="1"/>
  <c r="K59"/>
  <c r="L59" s="1"/>
  <c r="K58"/>
  <c r="L58" s="1"/>
  <c r="K57"/>
  <c r="L57" s="1"/>
  <c r="K56"/>
  <c r="L56" s="1"/>
  <c r="K55"/>
  <c r="L55" s="1"/>
  <c r="K54"/>
  <c r="L54" s="1"/>
  <c r="K53"/>
  <c r="L53" s="1"/>
  <c r="K52"/>
  <c r="L52" s="1"/>
  <c r="K51"/>
  <c r="L51" s="1"/>
  <c r="K50"/>
  <c r="L50" s="1"/>
  <c r="K49"/>
  <c r="L49" s="1"/>
  <c r="K48"/>
  <c r="L48" s="1"/>
  <c r="K47"/>
  <c r="L47" s="1"/>
  <c r="G39"/>
  <c r="G38"/>
  <c r="K36"/>
  <c r="L36" s="1"/>
  <c r="K35"/>
  <c r="L35" s="1"/>
  <c r="K34"/>
  <c r="L34" s="1"/>
  <c r="K33"/>
  <c r="L33" s="1"/>
  <c r="K32"/>
  <c r="L32" s="1"/>
  <c r="K31"/>
  <c r="L31" s="1"/>
  <c r="K30"/>
  <c r="L30" s="1"/>
  <c r="K29"/>
  <c r="L29" s="1"/>
  <c r="K28"/>
  <c r="L28" s="1"/>
  <c r="K27"/>
  <c r="L27" s="1"/>
  <c r="K26"/>
  <c r="L26" s="1"/>
  <c r="K25"/>
  <c r="L25" s="1"/>
  <c r="K24"/>
  <c r="L24" s="1"/>
  <c r="K23"/>
  <c r="L23" s="1"/>
  <c r="K22"/>
  <c r="L22" s="1"/>
  <c r="K21"/>
  <c r="L21" s="1"/>
  <c r="K20"/>
  <c r="L20" s="1"/>
  <c r="K19"/>
  <c r="L19" s="1"/>
  <c r="K18"/>
  <c r="L18" s="1"/>
  <c r="K17"/>
  <c r="L17" s="1"/>
  <c r="K16"/>
  <c r="L16" s="1"/>
  <c r="K15"/>
  <c r="L15" s="1"/>
  <c r="K14"/>
  <c r="L14" s="1"/>
  <c r="K13"/>
  <c r="L13" s="1"/>
  <c r="K12"/>
  <c r="L12" s="1"/>
  <c r="K11"/>
  <c r="L11" s="1"/>
  <c r="K10"/>
  <c r="L10" s="1"/>
  <c r="K9"/>
  <c r="L9" s="1"/>
  <c r="K8"/>
  <c r="L8" s="1"/>
  <c r="K7"/>
  <c r="L7" s="1"/>
  <c r="G119" i="13"/>
  <c r="G79"/>
  <c r="G118"/>
  <c r="G78"/>
  <c r="G39"/>
  <c r="G38"/>
  <c r="K116"/>
  <c r="L116" s="1"/>
  <c r="K115"/>
  <c r="L115" s="1"/>
  <c r="K114"/>
  <c r="L114" s="1"/>
  <c r="K113"/>
  <c r="L113" s="1"/>
  <c r="K112"/>
  <c r="L112" s="1"/>
  <c r="K111"/>
  <c r="L111" s="1"/>
  <c r="K110"/>
  <c r="L110" s="1"/>
  <c r="K109"/>
  <c r="L109" s="1"/>
  <c r="K108"/>
  <c r="L108" s="1"/>
  <c r="K107"/>
  <c r="L107" s="1"/>
  <c r="K106"/>
  <c r="L106" s="1"/>
  <c r="K105"/>
  <c r="L105" s="1"/>
  <c r="K104"/>
  <c r="L104" s="1"/>
  <c r="K103"/>
  <c r="L103" s="1"/>
  <c r="K102"/>
  <c r="L102" s="1"/>
  <c r="K101"/>
  <c r="L101" s="1"/>
  <c r="K100"/>
  <c r="L100" s="1"/>
  <c r="K99"/>
  <c r="L99" s="1"/>
  <c r="K98"/>
  <c r="L98" s="1"/>
  <c r="K97"/>
  <c r="L97" s="1"/>
  <c r="K96"/>
  <c r="L96" s="1"/>
  <c r="K95"/>
  <c r="L95" s="1"/>
  <c r="K94"/>
  <c r="L94" s="1"/>
  <c r="K93"/>
  <c r="L93" s="1"/>
  <c r="K92"/>
  <c r="L92" s="1"/>
  <c r="K91"/>
  <c r="L91" s="1"/>
  <c r="K90"/>
  <c r="L90" s="1"/>
  <c r="K89"/>
  <c r="L89" s="1"/>
  <c r="K88"/>
  <c r="L88" s="1"/>
  <c r="K87"/>
  <c r="L87" s="1"/>
  <c r="K75"/>
  <c r="L75" s="1"/>
  <c r="K74"/>
  <c r="L74" s="1"/>
  <c r="K73"/>
  <c r="L73" s="1"/>
  <c r="K72"/>
  <c r="L72" s="1"/>
  <c r="K71"/>
  <c r="L71" s="1"/>
  <c r="K70"/>
  <c r="L70" s="1"/>
  <c r="K69"/>
  <c r="L69" s="1"/>
  <c r="K68"/>
  <c r="L68" s="1"/>
  <c r="K67"/>
  <c r="L67" s="1"/>
  <c r="K66"/>
  <c r="L66" s="1"/>
  <c r="K65"/>
  <c r="L65" s="1"/>
  <c r="K64"/>
  <c r="L64" s="1"/>
  <c r="K63"/>
  <c r="L63" s="1"/>
  <c r="K62"/>
  <c r="L62" s="1"/>
  <c r="K61"/>
  <c r="L61" s="1"/>
  <c r="K60"/>
  <c r="L60" s="1"/>
  <c r="K59"/>
  <c r="L59" s="1"/>
  <c r="K58"/>
  <c r="L58" s="1"/>
  <c r="K57"/>
  <c r="L57" s="1"/>
  <c r="K56"/>
  <c r="L56" s="1"/>
  <c r="K55"/>
  <c r="L55" s="1"/>
  <c r="K54"/>
  <c r="L54" s="1"/>
  <c r="K53"/>
  <c r="L53" s="1"/>
  <c r="K52"/>
  <c r="L52" s="1"/>
  <c r="K51"/>
  <c r="L51" s="1"/>
  <c r="K50"/>
  <c r="L50" s="1"/>
  <c r="K49"/>
  <c r="L49" s="1"/>
  <c r="K48"/>
  <c r="L48" s="1"/>
  <c r="K47"/>
  <c r="L47" s="1"/>
  <c r="K8"/>
  <c r="L8" s="1"/>
  <c r="K9"/>
  <c r="L9" s="1"/>
  <c r="K10"/>
  <c r="L10" s="1"/>
  <c r="K11"/>
  <c r="L11" s="1"/>
  <c r="K12"/>
  <c r="L12" s="1"/>
  <c r="K13"/>
  <c r="L13" s="1"/>
  <c r="K14"/>
  <c r="L14" s="1"/>
  <c r="K15"/>
  <c r="L15" s="1"/>
  <c r="K16"/>
  <c r="L16" s="1"/>
  <c r="K17"/>
  <c r="L17" s="1"/>
  <c r="K18"/>
  <c r="L18" s="1"/>
  <c r="K19"/>
  <c r="L19" s="1"/>
  <c r="K20"/>
  <c r="L20" s="1"/>
  <c r="K21"/>
  <c r="L21" s="1"/>
  <c r="K22"/>
  <c r="L22" s="1"/>
  <c r="K23"/>
  <c r="L23" s="1"/>
  <c r="K24"/>
  <c r="L24" s="1"/>
  <c r="K25"/>
  <c r="L25" s="1"/>
  <c r="K26"/>
  <c r="L26" s="1"/>
  <c r="K27"/>
  <c r="L27" s="1"/>
  <c r="K28"/>
  <c r="L28" s="1"/>
  <c r="K29"/>
  <c r="L29" s="1"/>
  <c r="K30"/>
  <c r="L30" s="1"/>
  <c r="K31"/>
  <c r="L31" s="1"/>
  <c r="K32"/>
  <c r="L32" s="1"/>
  <c r="K33"/>
  <c r="L33" s="1"/>
  <c r="K34"/>
  <c r="L34" s="1"/>
  <c r="K35"/>
  <c r="L35" s="1"/>
  <c r="K36"/>
  <c r="L36" s="1"/>
  <c r="K7"/>
  <c r="L7" s="1"/>
  <c r="J141" i="4"/>
  <c r="I141"/>
  <c r="H141"/>
  <c r="C141"/>
  <c r="J140"/>
  <c r="I140"/>
  <c r="H140"/>
  <c r="C140"/>
  <c r="J95"/>
  <c r="I95"/>
  <c r="H95"/>
  <c r="C95"/>
  <c r="J94"/>
  <c r="I94"/>
  <c r="H94"/>
  <c r="C94"/>
  <c r="J49"/>
  <c r="J48"/>
  <c r="I48"/>
  <c r="H49"/>
  <c r="H48"/>
  <c r="C49"/>
  <c r="C48"/>
  <c r="V88"/>
  <c r="U88"/>
  <c r="V134"/>
  <c r="U134"/>
  <c r="X131"/>
  <c r="W131"/>
  <c r="X130"/>
  <c r="W130"/>
  <c r="X129"/>
  <c r="W129"/>
  <c r="X128"/>
  <c r="W128"/>
  <c r="X127"/>
  <c r="W127"/>
  <c r="X126"/>
  <c r="W126"/>
  <c r="X125"/>
  <c r="W125"/>
  <c r="X124"/>
  <c r="W124"/>
  <c r="X123"/>
  <c r="W123"/>
  <c r="X122"/>
  <c r="W122"/>
  <c r="X121"/>
  <c r="W121"/>
  <c r="X120"/>
  <c r="W120"/>
  <c r="X119"/>
  <c r="W119"/>
  <c r="X118"/>
  <c r="W118"/>
  <c r="X117"/>
  <c r="W117"/>
  <c r="X116"/>
  <c r="W116"/>
  <c r="X115"/>
  <c r="W115"/>
  <c r="X114"/>
  <c r="W114"/>
  <c r="X113"/>
  <c r="W113"/>
  <c r="X112"/>
  <c r="W112"/>
  <c r="X111"/>
  <c r="W111"/>
  <c r="X110"/>
  <c r="W110"/>
  <c r="X109"/>
  <c r="W109"/>
  <c r="X108"/>
  <c r="W108"/>
  <c r="X107"/>
  <c r="W107"/>
  <c r="X106"/>
  <c r="W106"/>
  <c r="X105"/>
  <c r="W105"/>
  <c r="X104"/>
  <c r="W104"/>
  <c r="X103"/>
  <c r="W103"/>
  <c r="X102"/>
  <c r="W102"/>
  <c r="X84"/>
  <c r="W84"/>
  <c r="X83"/>
  <c r="W83"/>
  <c r="X82"/>
  <c r="W82"/>
  <c r="X81"/>
  <c r="W81"/>
  <c r="X80"/>
  <c r="W80"/>
  <c r="X79"/>
  <c r="W79"/>
  <c r="X78"/>
  <c r="W78"/>
  <c r="X77"/>
  <c r="W77"/>
  <c r="X76"/>
  <c r="W76"/>
  <c r="X75"/>
  <c r="W75"/>
  <c r="X74"/>
  <c r="W74"/>
  <c r="X73"/>
  <c r="W73"/>
  <c r="X72"/>
  <c r="W72"/>
  <c r="X71"/>
  <c r="W71"/>
  <c r="X70"/>
  <c r="W70"/>
  <c r="X69"/>
  <c r="W69"/>
  <c r="X68"/>
  <c r="W68"/>
  <c r="X67"/>
  <c r="W67"/>
  <c r="X66"/>
  <c r="W66"/>
  <c r="X65"/>
  <c r="W65"/>
  <c r="X64"/>
  <c r="W64"/>
  <c r="X63"/>
  <c r="W63"/>
  <c r="X62"/>
  <c r="W62"/>
  <c r="X61"/>
  <c r="W61"/>
  <c r="X60"/>
  <c r="W60"/>
  <c r="X59"/>
  <c r="W59"/>
  <c r="X58"/>
  <c r="W58"/>
  <c r="X57"/>
  <c r="W57"/>
  <c r="X56"/>
  <c r="W56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10"/>
  <c r="V42"/>
  <c r="U42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10"/>
  <c r="J79" i="13" l="1"/>
  <c r="J39"/>
  <c r="M141" i="4"/>
  <c r="N134"/>
  <c r="Q134"/>
  <c r="N88"/>
  <c r="K95"/>
  <c r="M49"/>
  <c r="N42"/>
  <c r="T12"/>
  <c r="R42"/>
  <c r="J119" i="13"/>
  <c r="W88" i="4"/>
  <c r="K141"/>
  <c r="M95"/>
  <c r="W134"/>
  <c r="L79" i="13"/>
  <c r="T42" i="4"/>
  <c r="L49" s="1"/>
  <c r="L119" i="14"/>
  <c r="K119"/>
  <c r="J119"/>
  <c r="L119" i="13"/>
  <c r="K119"/>
  <c r="J79" i="14"/>
  <c r="L79"/>
  <c r="K79"/>
  <c r="K79" i="13"/>
  <c r="J39" i="14"/>
  <c r="K39"/>
  <c r="L39"/>
  <c r="L39" i="13"/>
  <c r="K39"/>
  <c r="T88" i="4"/>
  <c r="Q42"/>
  <c r="S42"/>
  <c r="W42"/>
  <c r="R88"/>
  <c r="X88"/>
  <c r="X134"/>
  <c r="X42"/>
  <c r="R134"/>
  <c r="T134"/>
  <c r="N141" l="1"/>
  <c r="L95"/>
  <c r="N49"/>
  <c r="N95"/>
  <c r="K49"/>
  <c r="L141"/>
</calcChain>
</file>

<file path=xl/sharedStrings.xml><?xml version="1.0" encoding="utf-8"?>
<sst xmlns="http://schemas.openxmlformats.org/spreadsheetml/2006/main" count="516" uniqueCount="46">
  <si>
    <t>PER OGNI API TPP (API Northbound TPP)</t>
  </si>
  <si>
    <t>Giorno</t>
  </si>
  <si>
    <t>Totale mensile</t>
  </si>
  <si>
    <t>Media giornaliera su base mensile</t>
  </si>
  <si>
    <t>Precondizioni:</t>
  </si>
  <si>
    <t>I report vengono condivisi con le banche su base trimestrale</t>
  </si>
  <si>
    <t>La disponibilità indicata nei seguenti KPI è calcolata al netto delle operazioni di manutenzione pianificata degli impianti</t>
  </si>
  <si>
    <t>Utenti/servizi coinvolti</t>
  </si>
  <si>
    <t>PER OGNI API ASPSP E PER OGNI ASPSP (API Southbound Banche)</t>
  </si>
  <si>
    <t>COMPLESSIVO LATO NB (API Northbound TPP)</t>
  </si>
  <si>
    <t>COMPLESSIVO LATO SB PER OGNI ASPSP (API Southbound Banche)</t>
  </si>
  <si>
    <t>LATO NB (API Northbound TPP)</t>
  </si>
  <si>
    <t>LATO SB PER OGNI ASPSP (API Southbound Banche)</t>
  </si>
  <si>
    <t>Note/ Descrizione</t>
  </si>
  <si>
    <t>Per indisponibilità del servizio si intende il tempo intercorso tra la prima di cinque chiamate consecutive ad una o diverse API andate in timeout (ogni chiamata non deve avere una risposta entro 30 secondi) e la successiva chiamata andata a buon fine lato Gateway.</t>
  </si>
  <si>
    <t>Numero totale di chiamate (OK + KO)</t>
  </si>
  <si>
    <t>Numero di chiamate con HTTP Status 5xx</t>
  </si>
  <si>
    <t>Numero di chiamate con HTTP Status 5xx (casi in cui non è stato possibile raggiungere i sistemi banca)</t>
  </si>
  <si>
    <t>Percentuale di chiamate con HTTP Status 5xx (casi in cui non è stato possibile raggiungere i sistemi banca)</t>
  </si>
  <si>
    <t>Numero di chiamate con errore applicativo</t>
  </si>
  <si>
    <r>
      <t xml:space="preserve">calcolato come:
</t>
    </r>
    <r>
      <rPr>
        <b/>
        <sz val="9"/>
        <color theme="1"/>
        <rFont val="Calibri"/>
        <family val="2"/>
        <scheme val="minor"/>
      </rPr>
      <t>tot errori applicativi / tot chiamate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</si>
  <si>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tot errori di raggiungibilità/ tot chiamate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</si>
  <si>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tot errori / tot chiamate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</si>
  <si>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indisponibilità / 24h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</si>
  <si>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100 - %downtime</t>
    </r>
  </si>
  <si>
    <t>Durata media (ms)</t>
  </si>
  <si>
    <t>Tempo di indisponibilità</t>
  </si>
  <si>
    <t>Numero di chiamate</t>
  </si>
  <si>
    <t>Numero di errori</t>
  </si>
  <si>
    <t>Percentuale errori</t>
  </si>
  <si>
    <t>Tasso di errori applicativi</t>
  </si>
  <si>
    <t>Tasso di errori per irraggiungibilità</t>
  </si>
  <si>
    <t>% downtime</t>
  </si>
  <si>
    <t>% uptime</t>
  </si>
  <si>
    <t>n.a.</t>
  </si>
  <si>
    <t>KPI</t>
  </si>
  <si>
    <t>Numero di chiamate con errori</t>
  </si>
  <si>
    <t>PER OGNI API
SERVIZI IB/MB</t>
  </si>
  <si>
    <t>Chiamate di tipo AISP
(Art.36(1)(a) RTS)</t>
  </si>
  <si>
    <t>Chiamate di tipo PISP
(Art.66(4)(b) PSD2, Art.36(1)(b) RTS)</t>
  </si>
  <si>
    <t>Chiamate di tipo CBPII
(Art.65(3) PSD2, Art.36(1)(c) RTS)</t>
  </si>
  <si>
    <t>STATISTICA COMPLESSIVA CBI GLOBE (NB + SB)</t>
  </si>
  <si>
    <t>API MB+</t>
  </si>
  <si>
    <t>API SERVIZI IB/MB</t>
  </si>
  <si>
    <t>PER OGNI API MB+</t>
  </si>
  <si>
    <t>PER OGNI API SERVIZI IB/MB</t>
  </si>
</sst>
</file>

<file path=xl/styles.xml><?xml version="1.0" encoding="utf-8"?>
<styleSheet xmlns="http://schemas.openxmlformats.org/spreadsheetml/2006/main">
  <numFmts count="1">
    <numFmt numFmtId="164" formatCode="#,##0.000"/>
  </numFmts>
  <fonts count="7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16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16" fontId="5" fillId="5" borderId="1" xfId="0" applyNumberFormat="1" applyFont="1" applyFill="1" applyBorder="1" applyAlignment="1">
      <alignment vertical="center"/>
    </xf>
    <xf numFmtId="16" fontId="5" fillId="4" borderId="1" xfId="0" applyNumberFormat="1" applyFont="1" applyFill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7" fontId="1" fillId="6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16" fontId="5" fillId="0" borderId="1" xfId="0" applyNumberFormat="1" applyFont="1" applyFill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141"/>
  <sheetViews>
    <sheetView workbookViewId="0">
      <selection activeCell="A98" sqref="A98:XFD98"/>
    </sheetView>
  </sheetViews>
  <sheetFormatPr defaultRowHeight="12.75"/>
  <cols>
    <col min="1" max="1" width="3.28515625" style="1" customWidth="1"/>
    <col min="2" max="2" width="15.28515625" style="1" bestFit="1" customWidth="1"/>
    <col min="3" max="3" width="16.7109375" style="1" customWidth="1"/>
    <col min="4" max="4" width="20.140625" style="1" bestFit="1" customWidth="1"/>
    <col min="5" max="7" width="20.140625" style="1" customWidth="1"/>
    <col min="8" max="9" width="22.5703125" style="1" bestFit="1" customWidth="1"/>
    <col min="10" max="10" width="19.5703125" style="1" bestFit="1" customWidth="1"/>
    <col min="11" max="11" width="20.7109375" style="1" bestFit="1" customWidth="1"/>
    <col min="12" max="12" width="28.28515625" style="1" bestFit="1" customWidth="1"/>
    <col min="13" max="13" width="16" style="1" bestFit="1" customWidth="1"/>
    <col min="14" max="14" width="17.140625" style="1" bestFit="1" customWidth="1"/>
    <col min="15" max="16" width="16" style="1" bestFit="1" customWidth="1"/>
    <col min="17" max="17" width="23.42578125" style="1" bestFit="1" customWidth="1"/>
    <col min="18" max="18" width="32" style="1" bestFit="1" customWidth="1"/>
    <col min="19" max="19" width="23.42578125" style="1" bestFit="1" customWidth="1"/>
    <col min="20" max="20" width="32" style="1" bestFit="1" customWidth="1"/>
    <col min="21" max="22" width="12.42578125" style="1" bestFit="1" customWidth="1"/>
    <col min="23" max="23" width="21.28515625" style="1" customWidth="1"/>
    <col min="24" max="24" width="9.7109375" style="1" bestFit="1" customWidth="1"/>
    <col min="25" max="16384" width="9.140625" style="1"/>
  </cols>
  <sheetData>
    <row r="1" spans="2:24">
      <c r="B1" s="8" t="s">
        <v>4</v>
      </c>
    </row>
    <row r="2" spans="2:24">
      <c r="B2" s="1">
        <v>1</v>
      </c>
      <c r="C2" s="1" t="s">
        <v>5</v>
      </c>
    </row>
    <row r="3" spans="2:24">
      <c r="B3" s="1">
        <v>2</v>
      </c>
      <c r="C3" s="1" t="s">
        <v>6</v>
      </c>
    </row>
    <row r="6" spans="2:24" hidden="1">
      <c r="B6" s="1" t="s">
        <v>35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  <c r="N6" s="11">
        <v>12</v>
      </c>
      <c r="O6" s="11">
        <v>13</v>
      </c>
      <c r="P6" s="11">
        <v>14</v>
      </c>
      <c r="Q6" s="11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1">
        <v>21</v>
      </c>
      <c r="X6" s="11">
        <v>22</v>
      </c>
    </row>
    <row r="7" spans="2:24" ht="63.75">
      <c r="B7" s="6" t="s">
        <v>7</v>
      </c>
      <c r="C7" s="2" t="s">
        <v>0</v>
      </c>
      <c r="D7" s="2" t="s">
        <v>8</v>
      </c>
      <c r="E7" s="2" t="s">
        <v>8</v>
      </c>
      <c r="F7" s="2" t="s">
        <v>8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11</v>
      </c>
      <c r="M7" s="2" t="s">
        <v>12</v>
      </c>
      <c r="N7" s="2" t="s">
        <v>12</v>
      </c>
      <c r="O7" s="2" t="s">
        <v>11</v>
      </c>
      <c r="P7" s="2" t="s">
        <v>12</v>
      </c>
      <c r="Q7" s="2" t="s">
        <v>11</v>
      </c>
      <c r="R7" s="2" t="s">
        <v>11</v>
      </c>
      <c r="S7" s="2" t="s">
        <v>12</v>
      </c>
      <c r="T7" s="2" t="s">
        <v>12</v>
      </c>
      <c r="U7" s="2" t="s">
        <v>11</v>
      </c>
      <c r="V7" s="2" t="s">
        <v>12</v>
      </c>
      <c r="W7" s="2" t="s">
        <v>11</v>
      </c>
      <c r="X7" s="2" t="s">
        <v>12</v>
      </c>
    </row>
    <row r="8" spans="2:24" ht="144">
      <c r="B8" s="7" t="s">
        <v>13</v>
      </c>
      <c r="C8" s="9"/>
      <c r="D8" s="10"/>
      <c r="E8" s="10" t="s">
        <v>38</v>
      </c>
      <c r="F8" s="10" t="s">
        <v>39</v>
      </c>
      <c r="G8" s="10" t="s">
        <v>40</v>
      </c>
      <c r="H8" s="10" t="s">
        <v>14</v>
      </c>
      <c r="I8" s="10" t="s">
        <v>14</v>
      </c>
      <c r="J8" s="10" t="s">
        <v>15</v>
      </c>
      <c r="K8" s="10" t="s">
        <v>15</v>
      </c>
      <c r="L8" s="10" t="s">
        <v>16</v>
      </c>
      <c r="M8" s="10" t="s">
        <v>17</v>
      </c>
      <c r="N8" s="10" t="s">
        <v>18</v>
      </c>
      <c r="O8" s="10" t="s">
        <v>19</v>
      </c>
      <c r="P8" s="10" t="s">
        <v>19</v>
      </c>
      <c r="Q8" s="10" t="s">
        <v>20</v>
      </c>
      <c r="R8" s="10" t="s">
        <v>21</v>
      </c>
      <c r="S8" s="10" t="s">
        <v>22</v>
      </c>
      <c r="T8" s="10" t="s">
        <v>21</v>
      </c>
      <c r="U8" s="10" t="s">
        <v>23</v>
      </c>
      <c r="V8" s="10" t="s">
        <v>23</v>
      </c>
      <c r="W8" s="10" t="s">
        <v>24</v>
      </c>
      <c r="X8" s="10" t="s">
        <v>24</v>
      </c>
    </row>
    <row r="9" spans="2:24">
      <c r="B9" s="3" t="s">
        <v>1</v>
      </c>
      <c r="C9" s="12" t="s">
        <v>25</v>
      </c>
      <c r="D9" s="12" t="s">
        <v>25</v>
      </c>
      <c r="E9" s="12" t="s">
        <v>25</v>
      </c>
      <c r="F9" s="12" t="s">
        <v>25</v>
      </c>
      <c r="G9" s="12" t="s">
        <v>25</v>
      </c>
      <c r="H9" s="12" t="s">
        <v>26</v>
      </c>
      <c r="I9" s="12" t="s">
        <v>26</v>
      </c>
      <c r="J9" s="12" t="s">
        <v>27</v>
      </c>
      <c r="K9" s="12" t="s">
        <v>27</v>
      </c>
      <c r="L9" s="12" t="s">
        <v>28</v>
      </c>
      <c r="M9" s="12" t="s">
        <v>28</v>
      </c>
      <c r="N9" s="12" t="s">
        <v>29</v>
      </c>
      <c r="O9" s="12" t="s">
        <v>28</v>
      </c>
      <c r="P9" s="12" t="s">
        <v>28</v>
      </c>
      <c r="Q9" s="12" t="s">
        <v>30</v>
      </c>
      <c r="R9" s="12" t="s">
        <v>31</v>
      </c>
      <c r="S9" s="12" t="s">
        <v>30</v>
      </c>
      <c r="T9" s="12" t="s">
        <v>31</v>
      </c>
      <c r="U9" s="12" t="s">
        <v>32</v>
      </c>
      <c r="V9" s="12" t="s">
        <v>32</v>
      </c>
      <c r="W9" s="12" t="s">
        <v>33</v>
      </c>
      <c r="X9" s="12" t="s">
        <v>33</v>
      </c>
    </row>
    <row r="10" spans="2:24">
      <c r="B10" s="31">
        <v>43831</v>
      </c>
      <c r="C10" s="13">
        <v>607.44433333333336</v>
      </c>
      <c r="D10" s="13">
        <v>618.66700000000003</v>
      </c>
      <c r="E10" s="13">
        <v>618.66700000000003</v>
      </c>
      <c r="F10" s="13">
        <v>0</v>
      </c>
      <c r="G10" s="13">
        <v>0</v>
      </c>
      <c r="H10" s="5">
        <v>0</v>
      </c>
      <c r="I10" s="5">
        <v>0</v>
      </c>
      <c r="J10" s="5">
        <v>9</v>
      </c>
      <c r="K10" s="5">
        <v>6</v>
      </c>
      <c r="L10" s="5">
        <v>0</v>
      </c>
      <c r="M10" s="5">
        <v>0</v>
      </c>
      <c r="N10" s="32">
        <f t="shared" ref="N10:N40" si="0">IF(M10=0,0,M10/K10)</f>
        <v>0</v>
      </c>
      <c r="O10" s="5">
        <v>0</v>
      </c>
      <c r="P10" s="5">
        <v>0</v>
      </c>
      <c r="Q10" s="32">
        <f>IF(O10=0,0,O10/J10)</f>
        <v>0</v>
      </c>
      <c r="R10" s="32">
        <f>IF(L10=0,0,L10/J10)</f>
        <v>0</v>
      </c>
      <c r="S10" s="32">
        <f>IF(P10=0,0,P10/K10)</f>
        <v>0</v>
      </c>
      <c r="T10" s="32">
        <f>IF(N10=0,0,N10/K10)</f>
        <v>0</v>
      </c>
      <c r="U10" s="13">
        <v>0</v>
      </c>
      <c r="V10" s="13">
        <v>0</v>
      </c>
      <c r="W10" s="13">
        <f>100-U10</f>
        <v>100</v>
      </c>
      <c r="X10" s="13">
        <f>100-V10</f>
        <v>100</v>
      </c>
    </row>
    <row r="11" spans="2:24">
      <c r="B11" s="31">
        <v>43832</v>
      </c>
      <c r="C11" s="13">
        <v>564.83333333333337</v>
      </c>
      <c r="D11" s="13">
        <v>579.25</v>
      </c>
      <c r="E11" s="13">
        <v>579.25</v>
      </c>
      <c r="F11" s="13">
        <v>0</v>
      </c>
      <c r="G11" s="13">
        <v>0</v>
      </c>
      <c r="H11" s="5">
        <v>0</v>
      </c>
      <c r="I11" s="5">
        <v>0</v>
      </c>
      <c r="J11" s="5">
        <v>5</v>
      </c>
      <c r="K11" s="5">
        <v>3</v>
      </c>
      <c r="L11" s="5">
        <v>1</v>
      </c>
      <c r="M11" s="5">
        <v>1</v>
      </c>
      <c r="N11" s="32">
        <f t="shared" si="0"/>
        <v>0.33333333333333331</v>
      </c>
      <c r="O11" s="5">
        <v>1</v>
      </c>
      <c r="P11" s="5">
        <v>0</v>
      </c>
      <c r="Q11" s="32">
        <f t="shared" ref="Q11:Q39" si="1">IF(O11=0,0,O11/J11)</f>
        <v>0.2</v>
      </c>
      <c r="R11" s="32">
        <f t="shared" ref="R11:R39" si="2">IF(L11=0,0,L11/J11)</f>
        <v>0.2</v>
      </c>
      <c r="S11" s="32">
        <f t="shared" ref="S11:S39" si="3">IF(P11=0,0,P11/K11)</f>
        <v>0</v>
      </c>
      <c r="T11" s="32">
        <f t="shared" ref="T11:T39" si="4">IF(N11=0,0,N11/K11)</f>
        <v>0.1111111111111111</v>
      </c>
      <c r="U11" s="13">
        <v>0</v>
      </c>
      <c r="V11" s="13">
        <v>0</v>
      </c>
      <c r="W11" s="13">
        <f t="shared" ref="W11:W39" si="5">100-U11</f>
        <v>100</v>
      </c>
      <c r="X11" s="13">
        <f t="shared" ref="X11:X39" si="6">100-V11</f>
        <v>100</v>
      </c>
    </row>
    <row r="12" spans="2:24">
      <c r="B12" s="4">
        <v>43833</v>
      </c>
      <c r="C12" s="13">
        <v>659.83333333333337</v>
      </c>
      <c r="D12" s="13">
        <v>719</v>
      </c>
      <c r="E12" s="13">
        <v>719</v>
      </c>
      <c r="F12" s="13">
        <v>0</v>
      </c>
      <c r="G12" s="13">
        <v>0</v>
      </c>
      <c r="H12" s="5">
        <v>0</v>
      </c>
      <c r="I12" s="5">
        <v>0</v>
      </c>
      <c r="J12" s="5">
        <v>6</v>
      </c>
      <c r="K12" s="5">
        <v>4</v>
      </c>
      <c r="L12" s="5">
        <v>0</v>
      </c>
      <c r="M12" s="5">
        <v>0</v>
      </c>
      <c r="N12" s="32">
        <f t="shared" si="0"/>
        <v>0</v>
      </c>
      <c r="O12" s="5">
        <v>0</v>
      </c>
      <c r="P12" s="5">
        <v>0</v>
      </c>
      <c r="Q12" s="32">
        <f t="shared" si="1"/>
        <v>0</v>
      </c>
      <c r="R12" s="32">
        <f t="shared" si="2"/>
        <v>0</v>
      </c>
      <c r="S12" s="32">
        <f t="shared" si="3"/>
        <v>0</v>
      </c>
      <c r="T12" s="32">
        <f t="shared" si="4"/>
        <v>0</v>
      </c>
      <c r="U12" s="13">
        <v>0</v>
      </c>
      <c r="V12" s="13">
        <v>0</v>
      </c>
      <c r="W12" s="13">
        <f t="shared" si="5"/>
        <v>100</v>
      </c>
      <c r="X12" s="13">
        <f t="shared" si="6"/>
        <v>100</v>
      </c>
    </row>
    <row r="13" spans="2:24">
      <c r="B13" s="20">
        <v>43834</v>
      </c>
      <c r="C13" s="13">
        <v>758.5</v>
      </c>
      <c r="D13" s="13">
        <v>837.5</v>
      </c>
      <c r="E13" s="13">
        <v>837.5</v>
      </c>
      <c r="F13" s="13">
        <v>0</v>
      </c>
      <c r="G13" s="13">
        <v>0</v>
      </c>
      <c r="H13" s="5">
        <v>0</v>
      </c>
      <c r="I13" s="5">
        <v>0</v>
      </c>
      <c r="J13" s="5">
        <v>6</v>
      </c>
      <c r="K13" s="5">
        <v>4</v>
      </c>
      <c r="L13" s="5">
        <v>0</v>
      </c>
      <c r="M13" s="5">
        <v>0</v>
      </c>
      <c r="N13" s="32">
        <f t="shared" si="0"/>
        <v>0</v>
      </c>
      <c r="O13" s="5">
        <v>0</v>
      </c>
      <c r="P13" s="5">
        <v>0</v>
      </c>
      <c r="Q13" s="32">
        <f t="shared" si="1"/>
        <v>0</v>
      </c>
      <c r="R13" s="32">
        <f t="shared" si="2"/>
        <v>0</v>
      </c>
      <c r="S13" s="32">
        <f t="shared" si="3"/>
        <v>0</v>
      </c>
      <c r="T13" s="32">
        <f t="shared" si="4"/>
        <v>0</v>
      </c>
      <c r="U13" s="13">
        <v>0</v>
      </c>
      <c r="V13" s="13">
        <v>0</v>
      </c>
      <c r="W13" s="13">
        <f t="shared" si="5"/>
        <v>100</v>
      </c>
      <c r="X13" s="13">
        <f t="shared" si="6"/>
        <v>100</v>
      </c>
    </row>
    <row r="14" spans="2:24">
      <c r="B14" s="20">
        <v>43835</v>
      </c>
      <c r="C14" s="13">
        <v>594.86666666666667</v>
      </c>
      <c r="D14" s="13">
        <v>888.25</v>
      </c>
      <c r="E14" s="13">
        <v>888.25</v>
      </c>
      <c r="F14" s="13">
        <v>0</v>
      </c>
      <c r="G14" s="13">
        <v>0</v>
      </c>
      <c r="H14" s="5">
        <v>0</v>
      </c>
      <c r="I14" s="5">
        <v>0</v>
      </c>
      <c r="J14" s="5">
        <v>12</v>
      </c>
      <c r="K14" s="5">
        <v>4</v>
      </c>
      <c r="L14" s="5">
        <v>3</v>
      </c>
      <c r="M14" s="5">
        <v>0</v>
      </c>
      <c r="N14" s="32">
        <f t="shared" si="0"/>
        <v>0</v>
      </c>
      <c r="O14" s="5">
        <v>3</v>
      </c>
      <c r="P14" s="5">
        <v>0</v>
      </c>
      <c r="Q14" s="32">
        <f t="shared" si="1"/>
        <v>0.25</v>
      </c>
      <c r="R14" s="32">
        <f t="shared" si="2"/>
        <v>0.25</v>
      </c>
      <c r="S14" s="32">
        <f t="shared" si="3"/>
        <v>0</v>
      </c>
      <c r="T14" s="32">
        <f t="shared" si="4"/>
        <v>0</v>
      </c>
      <c r="U14" s="13">
        <v>0</v>
      </c>
      <c r="V14" s="13">
        <v>0</v>
      </c>
      <c r="W14" s="13">
        <f t="shared" si="5"/>
        <v>100</v>
      </c>
      <c r="X14" s="13">
        <f t="shared" si="6"/>
        <v>100</v>
      </c>
    </row>
    <row r="15" spans="2:24">
      <c r="B15" s="4">
        <v>43836</v>
      </c>
      <c r="C15" s="13">
        <v>436.24433333333337</v>
      </c>
      <c r="D15" s="13">
        <v>487.5</v>
      </c>
      <c r="E15" s="13">
        <v>487.5</v>
      </c>
      <c r="F15" s="13">
        <v>0</v>
      </c>
      <c r="G15" s="13">
        <v>0</v>
      </c>
      <c r="H15" s="5">
        <v>0</v>
      </c>
      <c r="I15" s="5">
        <v>0</v>
      </c>
      <c r="J15" s="5">
        <v>13</v>
      </c>
      <c r="K15" s="5">
        <v>6</v>
      </c>
      <c r="L15" s="5">
        <v>2</v>
      </c>
      <c r="M15" s="5">
        <v>0</v>
      </c>
      <c r="N15" s="32">
        <f t="shared" si="0"/>
        <v>0</v>
      </c>
      <c r="O15" s="5">
        <v>2</v>
      </c>
      <c r="P15" s="5">
        <v>0</v>
      </c>
      <c r="Q15" s="32">
        <f t="shared" si="1"/>
        <v>0.15384615384615385</v>
      </c>
      <c r="R15" s="32">
        <f t="shared" si="2"/>
        <v>0.15384615384615385</v>
      </c>
      <c r="S15" s="32">
        <f t="shared" si="3"/>
        <v>0</v>
      </c>
      <c r="T15" s="32">
        <f t="shared" si="4"/>
        <v>0</v>
      </c>
      <c r="U15" s="13">
        <v>0</v>
      </c>
      <c r="V15" s="13">
        <v>0</v>
      </c>
      <c r="W15" s="13">
        <f t="shared" si="5"/>
        <v>100</v>
      </c>
      <c r="X15" s="13">
        <f t="shared" si="6"/>
        <v>100</v>
      </c>
    </row>
    <row r="16" spans="2:24">
      <c r="B16" s="31">
        <v>43837</v>
      </c>
      <c r="C16" s="13">
        <v>632.16666666666663</v>
      </c>
      <c r="D16" s="13">
        <v>670.5</v>
      </c>
      <c r="E16" s="13">
        <v>670.5</v>
      </c>
      <c r="F16" s="13">
        <v>0</v>
      </c>
      <c r="G16" s="13">
        <v>0</v>
      </c>
      <c r="H16" s="5">
        <v>0</v>
      </c>
      <c r="I16" s="5">
        <v>0</v>
      </c>
      <c r="J16" s="5">
        <v>6</v>
      </c>
      <c r="K16" s="5">
        <v>4</v>
      </c>
      <c r="L16" s="5">
        <v>0</v>
      </c>
      <c r="M16" s="5">
        <v>0</v>
      </c>
      <c r="N16" s="32">
        <f t="shared" si="0"/>
        <v>0</v>
      </c>
      <c r="O16" s="5">
        <v>0</v>
      </c>
      <c r="P16" s="5">
        <v>0</v>
      </c>
      <c r="Q16" s="32">
        <f t="shared" si="1"/>
        <v>0</v>
      </c>
      <c r="R16" s="32">
        <f t="shared" si="2"/>
        <v>0</v>
      </c>
      <c r="S16" s="32">
        <f t="shared" si="3"/>
        <v>0</v>
      </c>
      <c r="T16" s="32">
        <f t="shared" si="4"/>
        <v>0</v>
      </c>
      <c r="U16" s="13">
        <v>0</v>
      </c>
      <c r="V16" s="13">
        <v>0</v>
      </c>
      <c r="W16" s="13">
        <f t="shared" si="5"/>
        <v>100</v>
      </c>
      <c r="X16" s="13">
        <f t="shared" si="6"/>
        <v>100</v>
      </c>
    </row>
    <row r="17" spans="2:24">
      <c r="B17" s="31">
        <v>43838</v>
      </c>
      <c r="C17" s="13">
        <v>295</v>
      </c>
      <c r="D17" s="13">
        <v>81</v>
      </c>
      <c r="E17" s="13">
        <v>81</v>
      </c>
      <c r="F17" s="13">
        <v>0</v>
      </c>
      <c r="G17" s="13">
        <v>0</v>
      </c>
      <c r="H17" s="5">
        <v>0</v>
      </c>
      <c r="I17" s="5">
        <v>0</v>
      </c>
      <c r="J17" s="5">
        <v>5</v>
      </c>
      <c r="K17" s="5">
        <v>1</v>
      </c>
      <c r="L17" s="5">
        <v>3</v>
      </c>
      <c r="M17" s="5">
        <v>1</v>
      </c>
      <c r="N17" s="32">
        <f t="shared" si="0"/>
        <v>1</v>
      </c>
      <c r="O17" s="5">
        <v>3</v>
      </c>
      <c r="P17" s="5">
        <v>0</v>
      </c>
      <c r="Q17" s="32">
        <f t="shared" si="1"/>
        <v>0.6</v>
      </c>
      <c r="R17" s="32">
        <f t="shared" si="2"/>
        <v>0.6</v>
      </c>
      <c r="S17" s="32">
        <f t="shared" si="3"/>
        <v>0</v>
      </c>
      <c r="T17" s="32">
        <f t="shared" si="4"/>
        <v>1</v>
      </c>
      <c r="U17" s="13">
        <v>0</v>
      </c>
      <c r="V17" s="13">
        <v>0</v>
      </c>
      <c r="W17" s="13">
        <f t="shared" si="5"/>
        <v>100</v>
      </c>
      <c r="X17" s="13">
        <f t="shared" si="6"/>
        <v>100</v>
      </c>
    </row>
    <row r="18" spans="2:24">
      <c r="B18" s="31">
        <v>43839</v>
      </c>
      <c r="C18" s="13">
        <v>306.99966666666666</v>
      </c>
      <c r="D18" s="13">
        <v>0</v>
      </c>
      <c r="E18" s="13">
        <v>0</v>
      </c>
      <c r="F18" s="13">
        <v>0</v>
      </c>
      <c r="G18" s="13">
        <v>0</v>
      </c>
      <c r="H18" s="5">
        <v>0</v>
      </c>
      <c r="I18" s="5">
        <v>0</v>
      </c>
      <c r="J18" s="5">
        <v>9</v>
      </c>
      <c r="K18" s="5">
        <v>0</v>
      </c>
      <c r="L18" s="5">
        <v>6</v>
      </c>
      <c r="M18" s="5">
        <v>0</v>
      </c>
      <c r="N18" s="32">
        <f t="shared" si="0"/>
        <v>0</v>
      </c>
      <c r="O18" s="5">
        <v>6</v>
      </c>
      <c r="P18" s="5">
        <v>0</v>
      </c>
      <c r="Q18" s="32">
        <f t="shared" si="1"/>
        <v>0.66666666666666663</v>
      </c>
      <c r="R18" s="32">
        <f t="shared" si="2"/>
        <v>0.66666666666666663</v>
      </c>
      <c r="S18" s="32">
        <f t="shared" si="3"/>
        <v>0</v>
      </c>
      <c r="T18" s="32">
        <f t="shared" si="4"/>
        <v>0</v>
      </c>
      <c r="U18" s="13">
        <v>0</v>
      </c>
      <c r="V18" s="13">
        <v>0</v>
      </c>
      <c r="W18" s="13">
        <f t="shared" si="5"/>
        <v>100</v>
      </c>
      <c r="X18" s="13">
        <f t="shared" si="6"/>
        <v>100</v>
      </c>
    </row>
    <row r="19" spans="2:24">
      <c r="B19" s="4">
        <v>43840</v>
      </c>
      <c r="C19" s="13">
        <v>500.5</v>
      </c>
      <c r="D19" s="13">
        <v>0</v>
      </c>
      <c r="E19" s="13">
        <v>0</v>
      </c>
      <c r="F19" s="13">
        <v>0</v>
      </c>
      <c r="G19" s="13">
        <v>0</v>
      </c>
      <c r="H19" s="5">
        <v>0</v>
      </c>
      <c r="I19" s="5">
        <v>0</v>
      </c>
      <c r="J19" s="5">
        <v>4</v>
      </c>
      <c r="K19" s="5">
        <v>0</v>
      </c>
      <c r="L19" s="5">
        <v>2</v>
      </c>
      <c r="M19" s="5">
        <v>0</v>
      </c>
      <c r="N19" s="32">
        <f t="shared" si="0"/>
        <v>0</v>
      </c>
      <c r="O19" s="5">
        <v>2</v>
      </c>
      <c r="P19" s="5">
        <v>0</v>
      </c>
      <c r="Q19" s="32">
        <f t="shared" si="1"/>
        <v>0.5</v>
      </c>
      <c r="R19" s="32">
        <f t="shared" si="2"/>
        <v>0.5</v>
      </c>
      <c r="S19" s="32">
        <f t="shared" si="3"/>
        <v>0</v>
      </c>
      <c r="T19" s="32">
        <f t="shared" si="4"/>
        <v>0</v>
      </c>
      <c r="U19" s="13">
        <v>0</v>
      </c>
      <c r="V19" s="13">
        <v>0</v>
      </c>
      <c r="W19" s="13">
        <f t="shared" si="5"/>
        <v>100</v>
      </c>
      <c r="X19" s="13">
        <f t="shared" si="6"/>
        <v>100</v>
      </c>
    </row>
    <row r="20" spans="2:24">
      <c r="B20" s="20">
        <v>43841</v>
      </c>
      <c r="C20" s="13">
        <v>228.75</v>
      </c>
      <c r="D20" s="13">
        <v>0</v>
      </c>
      <c r="E20" s="13">
        <v>0</v>
      </c>
      <c r="F20" s="13">
        <v>0</v>
      </c>
      <c r="G20" s="13">
        <v>0</v>
      </c>
      <c r="H20" s="5">
        <v>0</v>
      </c>
      <c r="I20" s="5">
        <v>0</v>
      </c>
      <c r="J20" s="5">
        <v>4</v>
      </c>
      <c r="K20" s="5">
        <v>0</v>
      </c>
      <c r="L20" s="5">
        <v>2</v>
      </c>
      <c r="M20" s="5">
        <v>0</v>
      </c>
      <c r="N20" s="32">
        <f t="shared" si="0"/>
        <v>0</v>
      </c>
      <c r="O20" s="5">
        <v>2</v>
      </c>
      <c r="P20" s="5">
        <v>0</v>
      </c>
      <c r="Q20" s="32">
        <f t="shared" si="1"/>
        <v>0.5</v>
      </c>
      <c r="R20" s="32">
        <f t="shared" si="2"/>
        <v>0.5</v>
      </c>
      <c r="S20" s="32">
        <f t="shared" si="3"/>
        <v>0</v>
      </c>
      <c r="T20" s="32">
        <f t="shared" si="4"/>
        <v>0</v>
      </c>
      <c r="U20" s="13">
        <v>0</v>
      </c>
      <c r="V20" s="13">
        <v>0</v>
      </c>
      <c r="W20" s="13">
        <f t="shared" si="5"/>
        <v>100</v>
      </c>
      <c r="X20" s="13">
        <f t="shared" si="6"/>
        <v>100</v>
      </c>
    </row>
    <row r="21" spans="2:24">
      <c r="B21" s="20">
        <v>43842</v>
      </c>
      <c r="C21" s="13">
        <v>258.60000000000002</v>
      </c>
      <c r="D21" s="13">
        <v>0</v>
      </c>
      <c r="E21" s="13">
        <v>0</v>
      </c>
      <c r="F21" s="13">
        <v>0</v>
      </c>
      <c r="G21" s="13">
        <v>0</v>
      </c>
      <c r="H21" s="5">
        <v>0</v>
      </c>
      <c r="I21" s="5">
        <v>0</v>
      </c>
      <c r="J21" s="5">
        <v>10</v>
      </c>
      <c r="K21" s="5">
        <v>0</v>
      </c>
      <c r="L21" s="5">
        <v>5</v>
      </c>
      <c r="M21" s="5">
        <v>0</v>
      </c>
      <c r="N21" s="32">
        <f t="shared" si="0"/>
        <v>0</v>
      </c>
      <c r="O21" s="5">
        <v>5</v>
      </c>
      <c r="P21" s="5">
        <v>0</v>
      </c>
      <c r="Q21" s="32">
        <f t="shared" si="1"/>
        <v>0.5</v>
      </c>
      <c r="R21" s="32">
        <f t="shared" si="2"/>
        <v>0.5</v>
      </c>
      <c r="S21" s="32">
        <f t="shared" si="3"/>
        <v>0</v>
      </c>
      <c r="T21" s="32">
        <f t="shared" si="4"/>
        <v>0</v>
      </c>
      <c r="U21" s="13">
        <v>0</v>
      </c>
      <c r="V21" s="13">
        <v>0</v>
      </c>
      <c r="W21" s="13">
        <f t="shared" si="5"/>
        <v>100</v>
      </c>
      <c r="X21" s="13">
        <f t="shared" si="6"/>
        <v>100</v>
      </c>
    </row>
    <row r="22" spans="2:24">
      <c r="B22" s="4">
        <v>43843</v>
      </c>
      <c r="C22" s="13">
        <v>219.5</v>
      </c>
      <c r="D22" s="13">
        <v>0</v>
      </c>
      <c r="E22" s="13">
        <v>0</v>
      </c>
      <c r="F22" s="13">
        <v>0</v>
      </c>
      <c r="G22" s="13">
        <v>0</v>
      </c>
      <c r="H22" s="5">
        <v>0</v>
      </c>
      <c r="I22" s="5">
        <v>0</v>
      </c>
      <c r="J22" s="5">
        <v>4</v>
      </c>
      <c r="K22" s="5">
        <v>0</v>
      </c>
      <c r="L22" s="5">
        <v>2</v>
      </c>
      <c r="M22" s="5">
        <v>0</v>
      </c>
      <c r="N22" s="32">
        <f t="shared" si="0"/>
        <v>0</v>
      </c>
      <c r="O22" s="5">
        <v>2</v>
      </c>
      <c r="P22" s="5">
        <v>0</v>
      </c>
      <c r="Q22" s="32">
        <f t="shared" si="1"/>
        <v>0.5</v>
      </c>
      <c r="R22" s="32">
        <f t="shared" si="2"/>
        <v>0.5</v>
      </c>
      <c r="S22" s="32">
        <f t="shared" si="3"/>
        <v>0</v>
      </c>
      <c r="T22" s="32">
        <f t="shared" si="4"/>
        <v>0</v>
      </c>
      <c r="U22" s="13">
        <v>0</v>
      </c>
      <c r="V22" s="13">
        <v>0</v>
      </c>
      <c r="W22" s="13">
        <f t="shared" si="5"/>
        <v>100</v>
      </c>
      <c r="X22" s="13">
        <f t="shared" si="6"/>
        <v>100</v>
      </c>
    </row>
    <row r="23" spans="2:24">
      <c r="B23" s="31">
        <v>43844</v>
      </c>
      <c r="C23" s="13">
        <v>225.25</v>
      </c>
      <c r="D23" s="13">
        <v>0</v>
      </c>
      <c r="E23" s="13">
        <v>0</v>
      </c>
      <c r="F23" s="13">
        <v>0</v>
      </c>
      <c r="G23" s="13">
        <v>0</v>
      </c>
      <c r="H23" s="5">
        <v>0</v>
      </c>
      <c r="I23" s="5">
        <v>0</v>
      </c>
      <c r="J23" s="5">
        <v>4</v>
      </c>
      <c r="K23" s="5">
        <v>0</v>
      </c>
      <c r="L23" s="5">
        <v>2</v>
      </c>
      <c r="M23" s="5">
        <v>0</v>
      </c>
      <c r="N23" s="32">
        <f t="shared" si="0"/>
        <v>0</v>
      </c>
      <c r="O23" s="5">
        <v>2</v>
      </c>
      <c r="P23" s="5">
        <v>0</v>
      </c>
      <c r="Q23" s="32">
        <f t="shared" si="1"/>
        <v>0.5</v>
      </c>
      <c r="R23" s="32">
        <f t="shared" si="2"/>
        <v>0.5</v>
      </c>
      <c r="S23" s="32">
        <f t="shared" si="3"/>
        <v>0</v>
      </c>
      <c r="T23" s="32">
        <f t="shared" si="4"/>
        <v>0</v>
      </c>
      <c r="U23" s="13">
        <v>0</v>
      </c>
      <c r="V23" s="13">
        <v>0</v>
      </c>
      <c r="W23" s="13">
        <f t="shared" si="5"/>
        <v>100</v>
      </c>
      <c r="X23" s="13">
        <f t="shared" si="6"/>
        <v>100</v>
      </c>
    </row>
    <row r="24" spans="2:24">
      <c r="B24" s="31">
        <v>43845</v>
      </c>
      <c r="C24" s="13">
        <v>554.80366666666669</v>
      </c>
      <c r="D24" s="13">
        <v>0</v>
      </c>
      <c r="E24" s="13">
        <v>0</v>
      </c>
      <c r="F24" s="13">
        <v>0</v>
      </c>
      <c r="G24" s="13">
        <v>0</v>
      </c>
      <c r="H24" s="5">
        <v>0</v>
      </c>
      <c r="I24" s="5">
        <v>0</v>
      </c>
      <c r="J24" s="5">
        <v>83</v>
      </c>
      <c r="K24" s="5">
        <v>0</v>
      </c>
      <c r="L24" s="5">
        <v>81</v>
      </c>
      <c r="M24" s="5">
        <v>0</v>
      </c>
      <c r="N24" s="32">
        <f t="shared" si="0"/>
        <v>0</v>
      </c>
      <c r="O24" s="5">
        <v>81</v>
      </c>
      <c r="P24" s="5">
        <v>0</v>
      </c>
      <c r="Q24" s="32">
        <f t="shared" si="1"/>
        <v>0.97590361445783136</v>
      </c>
      <c r="R24" s="32">
        <f t="shared" si="2"/>
        <v>0.97590361445783136</v>
      </c>
      <c r="S24" s="32">
        <f t="shared" si="3"/>
        <v>0</v>
      </c>
      <c r="T24" s="32">
        <f t="shared" si="4"/>
        <v>0</v>
      </c>
      <c r="U24" s="13">
        <v>0</v>
      </c>
      <c r="V24" s="13">
        <v>0</v>
      </c>
      <c r="W24" s="13">
        <f t="shared" si="5"/>
        <v>100</v>
      </c>
      <c r="X24" s="13">
        <f t="shared" si="6"/>
        <v>100</v>
      </c>
    </row>
    <row r="25" spans="2:24">
      <c r="B25" s="31">
        <v>43846</v>
      </c>
      <c r="C25" s="13">
        <v>238.5</v>
      </c>
      <c r="D25" s="13">
        <v>0</v>
      </c>
      <c r="E25" s="13">
        <v>0</v>
      </c>
      <c r="F25" s="13">
        <v>0</v>
      </c>
      <c r="G25" s="13">
        <v>0</v>
      </c>
      <c r="H25" s="5">
        <v>0</v>
      </c>
      <c r="I25" s="5">
        <v>0</v>
      </c>
      <c r="J25" s="5">
        <v>4</v>
      </c>
      <c r="K25" s="5">
        <v>0</v>
      </c>
      <c r="L25" s="5">
        <v>2</v>
      </c>
      <c r="M25" s="5">
        <v>0</v>
      </c>
      <c r="N25" s="32">
        <f t="shared" si="0"/>
        <v>0</v>
      </c>
      <c r="O25" s="5">
        <v>2</v>
      </c>
      <c r="P25" s="5">
        <v>0</v>
      </c>
      <c r="Q25" s="32">
        <f t="shared" si="1"/>
        <v>0.5</v>
      </c>
      <c r="R25" s="32">
        <f t="shared" si="2"/>
        <v>0.5</v>
      </c>
      <c r="S25" s="32">
        <f t="shared" si="3"/>
        <v>0</v>
      </c>
      <c r="T25" s="32">
        <f t="shared" si="4"/>
        <v>0</v>
      </c>
      <c r="U25" s="13">
        <v>0</v>
      </c>
      <c r="V25" s="13">
        <v>0</v>
      </c>
      <c r="W25" s="13">
        <f t="shared" si="5"/>
        <v>100</v>
      </c>
      <c r="X25" s="13">
        <f t="shared" si="6"/>
        <v>100</v>
      </c>
    </row>
    <row r="26" spans="2:24">
      <c r="B26" s="4">
        <v>43847</v>
      </c>
      <c r="C26" s="13">
        <v>696.5</v>
      </c>
      <c r="D26" s="13">
        <v>930</v>
      </c>
      <c r="E26" s="13">
        <v>930</v>
      </c>
      <c r="F26" s="13">
        <v>0</v>
      </c>
      <c r="G26" s="13">
        <v>0</v>
      </c>
      <c r="H26" s="5">
        <v>0</v>
      </c>
      <c r="I26" s="5">
        <v>0</v>
      </c>
      <c r="J26" s="5">
        <v>9</v>
      </c>
      <c r="K26" s="5">
        <v>2</v>
      </c>
      <c r="L26" s="5">
        <v>3</v>
      </c>
      <c r="M26" s="5">
        <v>0</v>
      </c>
      <c r="N26" s="32">
        <f t="shared" si="0"/>
        <v>0</v>
      </c>
      <c r="O26" s="5">
        <v>3</v>
      </c>
      <c r="P26" s="5">
        <v>0</v>
      </c>
      <c r="Q26" s="32">
        <f t="shared" si="1"/>
        <v>0.33333333333333331</v>
      </c>
      <c r="R26" s="32">
        <f t="shared" si="2"/>
        <v>0.33333333333333331</v>
      </c>
      <c r="S26" s="32">
        <f t="shared" si="3"/>
        <v>0</v>
      </c>
      <c r="T26" s="32">
        <f t="shared" si="4"/>
        <v>0</v>
      </c>
      <c r="U26" s="13">
        <v>0</v>
      </c>
      <c r="V26" s="13">
        <v>0</v>
      </c>
      <c r="W26" s="13">
        <f t="shared" si="5"/>
        <v>100</v>
      </c>
      <c r="X26" s="13">
        <f t="shared" si="6"/>
        <v>100</v>
      </c>
    </row>
    <row r="27" spans="2:24">
      <c r="B27" s="20">
        <v>43848</v>
      </c>
      <c r="C27" s="13">
        <v>444.36666666666662</v>
      </c>
      <c r="D27" s="13">
        <v>521.75</v>
      </c>
      <c r="E27" s="13">
        <v>521.75</v>
      </c>
      <c r="F27" s="13">
        <v>0</v>
      </c>
      <c r="G27" s="13">
        <v>0</v>
      </c>
      <c r="H27" s="5">
        <v>0</v>
      </c>
      <c r="I27" s="5">
        <v>0</v>
      </c>
      <c r="J27" s="5">
        <v>12</v>
      </c>
      <c r="K27" s="5">
        <v>4</v>
      </c>
      <c r="L27" s="5">
        <v>3</v>
      </c>
      <c r="M27" s="5">
        <v>0</v>
      </c>
      <c r="N27" s="32">
        <f t="shared" si="0"/>
        <v>0</v>
      </c>
      <c r="O27" s="5">
        <v>3</v>
      </c>
      <c r="P27" s="5">
        <v>0</v>
      </c>
      <c r="Q27" s="32">
        <f t="shared" si="1"/>
        <v>0.25</v>
      </c>
      <c r="R27" s="32">
        <f t="shared" si="2"/>
        <v>0.25</v>
      </c>
      <c r="S27" s="32">
        <f t="shared" si="3"/>
        <v>0</v>
      </c>
      <c r="T27" s="32">
        <f t="shared" si="4"/>
        <v>0</v>
      </c>
      <c r="U27" s="13">
        <v>0</v>
      </c>
      <c r="V27" s="13">
        <v>0</v>
      </c>
      <c r="W27" s="13">
        <f t="shared" si="5"/>
        <v>100</v>
      </c>
      <c r="X27" s="13">
        <f t="shared" si="6"/>
        <v>100</v>
      </c>
    </row>
    <row r="28" spans="2:24">
      <c r="B28" s="20">
        <v>43849</v>
      </c>
      <c r="C28" s="13">
        <v>562.16666666666663</v>
      </c>
      <c r="D28" s="13">
        <v>691</v>
      </c>
      <c r="E28" s="13">
        <v>691</v>
      </c>
      <c r="F28" s="13">
        <v>0</v>
      </c>
      <c r="G28" s="13">
        <v>0</v>
      </c>
      <c r="H28" s="5">
        <v>0</v>
      </c>
      <c r="I28" s="5">
        <v>0</v>
      </c>
      <c r="J28" s="5">
        <v>5</v>
      </c>
      <c r="K28" s="5">
        <v>2</v>
      </c>
      <c r="L28" s="5">
        <v>1</v>
      </c>
      <c r="M28" s="5">
        <v>0</v>
      </c>
      <c r="N28" s="32">
        <f t="shared" si="0"/>
        <v>0</v>
      </c>
      <c r="O28" s="5">
        <v>1</v>
      </c>
      <c r="P28" s="5">
        <v>0</v>
      </c>
      <c r="Q28" s="32">
        <f t="shared" si="1"/>
        <v>0.2</v>
      </c>
      <c r="R28" s="32">
        <f t="shared" si="2"/>
        <v>0.2</v>
      </c>
      <c r="S28" s="32">
        <f t="shared" si="3"/>
        <v>0</v>
      </c>
      <c r="T28" s="32">
        <f t="shared" si="4"/>
        <v>0</v>
      </c>
      <c r="U28" s="13">
        <v>0</v>
      </c>
      <c r="V28" s="13">
        <v>0</v>
      </c>
      <c r="W28" s="13">
        <f t="shared" si="5"/>
        <v>100</v>
      </c>
      <c r="X28" s="13">
        <f t="shared" si="6"/>
        <v>100</v>
      </c>
    </row>
    <row r="29" spans="2:24">
      <c r="B29" s="4">
        <v>43850</v>
      </c>
      <c r="C29" s="13">
        <v>679.33333333333337</v>
      </c>
      <c r="D29" s="13">
        <v>1037</v>
      </c>
      <c r="E29" s="13">
        <v>1037</v>
      </c>
      <c r="F29" s="13">
        <v>0</v>
      </c>
      <c r="G29" s="13">
        <v>0</v>
      </c>
      <c r="H29" s="5">
        <v>0</v>
      </c>
      <c r="I29" s="5">
        <v>0</v>
      </c>
      <c r="J29" s="5">
        <v>5</v>
      </c>
      <c r="K29" s="5">
        <v>2</v>
      </c>
      <c r="L29" s="5">
        <v>1</v>
      </c>
      <c r="M29" s="5">
        <v>0</v>
      </c>
      <c r="N29" s="32">
        <f t="shared" si="0"/>
        <v>0</v>
      </c>
      <c r="O29" s="5">
        <v>1</v>
      </c>
      <c r="P29" s="5">
        <v>0</v>
      </c>
      <c r="Q29" s="32">
        <f t="shared" si="1"/>
        <v>0.2</v>
      </c>
      <c r="R29" s="32">
        <f t="shared" si="2"/>
        <v>0.2</v>
      </c>
      <c r="S29" s="32">
        <f t="shared" si="3"/>
        <v>0</v>
      </c>
      <c r="T29" s="32">
        <f t="shared" si="4"/>
        <v>0</v>
      </c>
      <c r="U29" s="13">
        <v>0</v>
      </c>
      <c r="V29" s="13">
        <v>0</v>
      </c>
      <c r="W29" s="13">
        <f t="shared" si="5"/>
        <v>100</v>
      </c>
      <c r="X29" s="13">
        <f t="shared" si="6"/>
        <v>100</v>
      </c>
    </row>
    <row r="30" spans="2:24">
      <c r="B30" s="31">
        <v>43851</v>
      </c>
      <c r="C30" s="13">
        <v>562.68425000000002</v>
      </c>
      <c r="D30" s="13">
        <v>482.5</v>
      </c>
      <c r="E30" s="13">
        <v>621.75</v>
      </c>
      <c r="F30" s="13">
        <v>204</v>
      </c>
      <c r="G30" s="13">
        <v>0</v>
      </c>
      <c r="H30" s="5">
        <v>0</v>
      </c>
      <c r="I30" s="5">
        <v>0</v>
      </c>
      <c r="J30" s="5">
        <v>46</v>
      </c>
      <c r="K30" s="5">
        <v>8</v>
      </c>
      <c r="L30" s="5">
        <v>0</v>
      </c>
      <c r="M30" s="5">
        <v>0</v>
      </c>
      <c r="N30" s="32">
        <f t="shared" si="0"/>
        <v>0</v>
      </c>
      <c r="O30" s="5">
        <v>0</v>
      </c>
      <c r="P30" s="5">
        <v>0</v>
      </c>
      <c r="Q30" s="32">
        <f t="shared" si="1"/>
        <v>0</v>
      </c>
      <c r="R30" s="32">
        <f t="shared" si="2"/>
        <v>0</v>
      </c>
      <c r="S30" s="32">
        <f t="shared" si="3"/>
        <v>0</v>
      </c>
      <c r="T30" s="32">
        <f t="shared" si="4"/>
        <v>0</v>
      </c>
      <c r="U30" s="13">
        <v>0</v>
      </c>
      <c r="V30" s="13">
        <v>0</v>
      </c>
      <c r="W30" s="13">
        <f t="shared" si="5"/>
        <v>100</v>
      </c>
      <c r="X30" s="13">
        <f t="shared" si="6"/>
        <v>100</v>
      </c>
    </row>
    <row r="31" spans="2:24">
      <c r="B31" s="31">
        <v>43852</v>
      </c>
      <c r="C31" s="13">
        <v>570.16666666666663</v>
      </c>
      <c r="D31" s="13">
        <v>565.75</v>
      </c>
      <c r="E31" s="13">
        <v>565.75</v>
      </c>
      <c r="F31" s="13">
        <v>0</v>
      </c>
      <c r="G31" s="13">
        <v>0</v>
      </c>
      <c r="H31" s="5">
        <v>0</v>
      </c>
      <c r="I31" s="5">
        <v>0</v>
      </c>
      <c r="J31" s="5">
        <v>5</v>
      </c>
      <c r="K31" s="5">
        <v>3</v>
      </c>
      <c r="L31" s="5">
        <v>1</v>
      </c>
      <c r="M31" s="5">
        <v>1</v>
      </c>
      <c r="N31" s="32">
        <f t="shared" si="0"/>
        <v>0.33333333333333331</v>
      </c>
      <c r="O31" s="5">
        <v>1</v>
      </c>
      <c r="P31" s="5">
        <v>0</v>
      </c>
      <c r="Q31" s="32">
        <f t="shared" si="1"/>
        <v>0.2</v>
      </c>
      <c r="R31" s="32">
        <f t="shared" si="2"/>
        <v>0.2</v>
      </c>
      <c r="S31" s="32">
        <f t="shared" si="3"/>
        <v>0</v>
      </c>
      <c r="T31" s="32">
        <f t="shared" si="4"/>
        <v>0.1111111111111111</v>
      </c>
      <c r="U31" s="13">
        <v>0</v>
      </c>
      <c r="V31" s="13">
        <v>0</v>
      </c>
      <c r="W31" s="13">
        <f t="shared" si="5"/>
        <v>100</v>
      </c>
      <c r="X31" s="13">
        <f t="shared" si="6"/>
        <v>100</v>
      </c>
    </row>
    <row r="32" spans="2:24">
      <c r="B32" s="31">
        <v>43853</v>
      </c>
      <c r="C32" s="13">
        <v>616.16666666666663</v>
      </c>
      <c r="D32" s="13">
        <v>596.5</v>
      </c>
      <c r="E32" s="13">
        <v>596.5</v>
      </c>
      <c r="F32" s="13">
        <v>0</v>
      </c>
      <c r="G32" s="13">
        <v>0</v>
      </c>
      <c r="H32" s="5">
        <v>0</v>
      </c>
      <c r="I32" s="5">
        <v>0</v>
      </c>
      <c r="J32" s="5">
        <v>6</v>
      </c>
      <c r="K32" s="5">
        <v>4</v>
      </c>
      <c r="L32" s="5">
        <v>0</v>
      </c>
      <c r="M32" s="5">
        <v>0</v>
      </c>
      <c r="N32" s="32">
        <f t="shared" si="0"/>
        <v>0</v>
      </c>
      <c r="O32" s="5">
        <v>0</v>
      </c>
      <c r="P32" s="5">
        <v>0</v>
      </c>
      <c r="Q32" s="32">
        <f t="shared" si="1"/>
        <v>0</v>
      </c>
      <c r="R32" s="32">
        <f t="shared" si="2"/>
        <v>0</v>
      </c>
      <c r="S32" s="32">
        <f t="shared" si="3"/>
        <v>0</v>
      </c>
      <c r="T32" s="32">
        <f t="shared" si="4"/>
        <v>0</v>
      </c>
      <c r="U32" s="13">
        <v>0</v>
      </c>
      <c r="V32" s="13">
        <v>0</v>
      </c>
      <c r="W32" s="13">
        <f t="shared" si="5"/>
        <v>100</v>
      </c>
      <c r="X32" s="13">
        <f t="shared" si="6"/>
        <v>100</v>
      </c>
    </row>
    <row r="33" spans="2:24">
      <c r="B33" s="4">
        <v>43854</v>
      </c>
      <c r="C33" s="13">
        <v>405.20150000000001</v>
      </c>
      <c r="D33" s="13">
        <v>557.66666666666663</v>
      </c>
      <c r="E33" s="13">
        <v>603</v>
      </c>
      <c r="F33" s="13">
        <v>467</v>
      </c>
      <c r="G33" s="13">
        <v>0</v>
      </c>
      <c r="H33" s="5">
        <v>0</v>
      </c>
      <c r="I33" s="5">
        <v>0</v>
      </c>
      <c r="J33" s="5">
        <v>74</v>
      </c>
      <c r="K33" s="5">
        <v>6</v>
      </c>
      <c r="L33" s="5">
        <v>0</v>
      </c>
      <c r="M33" s="5">
        <v>0</v>
      </c>
      <c r="N33" s="32">
        <f t="shared" si="0"/>
        <v>0</v>
      </c>
      <c r="O33" s="5">
        <v>0</v>
      </c>
      <c r="P33" s="5">
        <v>0</v>
      </c>
      <c r="Q33" s="32">
        <f t="shared" si="1"/>
        <v>0</v>
      </c>
      <c r="R33" s="32">
        <f t="shared" si="2"/>
        <v>0</v>
      </c>
      <c r="S33" s="32">
        <f t="shared" si="3"/>
        <v>0</v>
      </c>
      <c r="T33" s="32">
        <f t="shared" si="4"/>
        <v>0</v>
      </c>
      <c r="U33" s="13">
        <v>0</v>
      </c>
      <c r="V33" s="13">
        <v>0</v>
      </c>
      <c r="W33" s="13">
        <f t="shared" si="5"/>
        <v>100</v>
      </c>
      <c r="X33" s="13">
        <f t="shared" si="6"/>
        <v>100</v>
      </c>
    </row>
    <row r="34" spans="2:24">
      <c r="B34" s="20">
        <v>43855</v>
      </c>
      <c r="C34" s="13">
        <v>465.38750000000005</v>
      </c>
      <c r="D34" s="13">
        <v>413.44466666666659</v>
      </c>
      <c r="E34" s="13">
        <v>525.83349999999996</v>
      </c>
      <c r="F34" s="13">
        <v>188.667</v>
      </c>
      <c r="G34" s="13">
        <v>0</v>
      </c>
      <c r="H34" s="5">
        <v>0</v>
      </c>
      <c r="I34" s="5">
        <v>0</v>
      </c>
      <c r="J34" s="5">
        <v>15</v>
      </c>
      <c r="K34" s="5">
        <v>9</v>
      </c>
      <c r="L34" s="5">
        <v>1</v>
      </c>
      <c r="M34" s="5">
        <v>0</v>
      </c>
      <c r="N34" s="32">
        <f t="shared" si="0"/>
        <v>0</v>
      </c>
      <c r="O34" s="5">
        <v>1</v>
      </c>
      <c r="P34" s="5">
        <v>0</v>
      </c>
      <c r="Q34" s="32">
        <f t="shared" si="1"/>
        <v>6.6666666666666666E-2</v>
      </c>
      <c r="R34" s="32">
        <f t="shared" si="2"/>
        <v>6.6666666666666666E-2</v>
      </c>
      <c r="S34" s="32">
        <f t="shared" si="3"/>
        <v>0</v>
      </c>
      <c r="T34" s="32">
        <f t="shared" si="4"/>
        <v>0</v>
      </c>
      <c r="U34" s="13">
        <v>0</v>
      </c>
      <c r="V34" s="13">
        <v>0</v>
      </c>
      <c r="W34" s="13">
        <f t="shared" si="5"/>
        <v>100</v>
      </c>
      <c r="X34" s="13">
        <f t="shared" si="6"/>
        <v>100</v>
      </c>
    </row>
    <row r="35" spans="2:24">
      <c r="B35" s="20">
        <v>43856</v>
      </c>
      <c r="C35" s="13">
        <v>585.16666666666663</v>
      </c>
      <c r="D35" s="13">
        <v>602.25</v>
      </c>
      <c r="E35" s="13">
        <v>602.25</v>
      </c>
      <c r="F35" s="13">
        <v>0</v>
      </c>
      <c r="G35" s="13">
        <v>0</v>
      </c>
      <c r="H35" s="5">
        <v>0</v>
      </c>
      <c r="I35" s="5">
        <v>0</v>
      </c>
      <c r="J35" s="5">
        <v>6</v>
      </c>
      <c r="K35" s="5">
        <v>4</v>
      </c>
      <c r="L35" s="5">
        <v>0</v>
      </c>
      <c r="M35" s="5">
        <v>0</v>
      </c>
      <c r="N35" s="32">
        <f t="shared" si="0"/>
        <v>0</v>
      </c>
      <c r="O35" s="5">
        <v>0</v>
      </c>
      <c r="P35" s="5">
        <v>0</v>
      </c>
      <c r="Q35" s="32">
        <f t="shared" si="1"/>
        <v>0</v>
      </c>
      <c r="R35" s="32">
        <f t="shared" si="2"/>
        <v>0</v>
      </c>
      <c r="S35" s="32">
        <f t="shared" si="3"/>
        <v>0</v>
      </c>
      <c r="T35" s="32">
        <f t="shared" si="4"/>
        <v>0</v>
      </c>
      <c r="U35" s="13">
        <v>0</v>
      </c>
      <c r="V35" s="13">
        <v>0</v>
      </c>
      <c r="W35" s="13">
        <f t="shared" si="5"/>
        <v>100</v>
      </c>
      <c r="X35" s="13">
        <f t="shared" si="6"/>
        <v>100</v>
      </c>
    </row>
    <row r="36" spans="2:24">
      <c r="B36" s="4">
        <v>43857</v>
      </c>
      <c r="C36" s="13">
        <v>790.16666666666663</v>
      </c>
      <c r="D36" s="13">
        <v>892.75</v>
      </c>
      <c r="E36" s="13">
        <v>892.75</v>
      </c>
      <c r="F36" s="13">
        <v>0</v>
      </c>
      <c r="G36" s="13">
        <v>0</v>
      </c>
      <c r="H36" s="5">
        <v>0</v>
      </c>
      <c r="I36" s="5">
        <v>0</v>
      </c>
      <c r="J36" s="5">
        <v>6</v>
      </c>
      <c r="K36" s="5">
        <v>4</v>
      </c>
      <c r="L36" s="5">
        <v>0</v>
      </c>
      <c r="M36" s="5">
        <v>0</v>
      </c>
      <c r="N36" s="32">
        <f t="shared" si="0"/>
        <v>0</v>
      </c>
      <c r="O36" s="5">
        <v>0</v>
      </c>
      <c r="P36" s="5">
        <v>0</v>
      </c>
      <c r="Q36" s="32">
        <f t="shared" si="1"/>
        <v>0</v>
      </c>
      <c r="R36" s="32">
        <f t="shared" si="2"/>
        <v>0</v>
      </c>
      <c r="S36" s="32">
        <f t="shared" si="3"/>
        <v>0</v>
      </c>
      <c r="T36" s="32">
        <f t="shared" si="4"/>
        <v>0</v>
      </c>
      <c r="U36" s="13">
        <v>0</v>
      </c>
      <c r="V36" s="13">
        <v>0</v>
      </c>
      <c r="W36" s="13">
        <f t="shared" si="5"/>
        <v>100</v>
      </c>
      <c r="X36" s="13">
        <f t="shared" si="6"/>
        <v>100</v>
      </c>
    </row>
    <row r="37" spans="2:24">
      <c r="B37" s="31">
        <v>43858</v>
      </c>
      <c r="C37" s="13">
        <v>716.33333333333337</v>
      </c>
      <c r="D37" s="13">
        <v>756.5</v>
      </c>
      <c r="E37" s="13">
        <v>756.5</v>
      </c>
      <c r="F37" s="13">
        <v>0</v>
      </c>
      <c r="G37" s="13">
        <v>0</v>
      </c>
      <c r="H37" s="5">
        <v>0</v>
      </c>
      <c r="I37" s="5">
        <v>0</v>
      </c>
      <c r="J37" s="5">
        <v>3</v>
      </c>
      <c r="K37" s="5">
        <v>2</v>
      </c>
      <c r="L37" s="5">
        <v>0</v>
      </c>
      <c r="M37" s="5">
        <v>0</v>
      </c>
      <c r="N37" s="32">
        <f t="shared" si="0"/>
        <v>0</v>
      </c>
      <c r="O37" s="5">
        <v>0</v>
      </c>
      <c r="P37" s="5">
        <v>0</v>
      </c>
      <c r="Q37" s="32">
        <f t="shared" si="1"/>
        <v>0</v>
      </c>
      <c r="R37" s="32">
        <f t="shared" si="2"/>
        <v>0</v>
      </c>
      <c r="S37" s="32">
        <f t="shared" si="3"/>
        <v>0</v>
      </c>
      <c r="T37" s="32">
        <f t="shared" si="4"/>
        <v>0</v>
      </c>
      <c r="U37" s="13">
        <v>0</v>
      </c>
      <c r="V37" s="13">
        <v>0</v>
      </c>
      <c r="W37" s="13">
        <f t="shared" si="5"/>
        <v>100</v>
      </c>
      <c r="X37" s="13">
        <f t="shared" si="6"/>
        <v>100</v>
      </c>
    </row>
    <row r="38" spans="2:24">
      <c r="B38" s="31">
        <v>43859</v>
      </c>
      <c r="C38" s="13">
        <v>702.33333333333337</v>
      </c>
      <c r="D38" s="13">
        <v>742</v>
      </c>
      <c r="E38" s="13">
        <v>742</v>
      </c>
      <c r="F38" s="13">
        <v>0</v>
      </c>
      <c r="G38" s="13">
        <v>0</v>
      </c>
      <c r="H38" s="5">
        <v>0</v>
      </c>
      <c r="I38" s="5">
        <v>0</v>
      </c>
      <c r="J38" s="5">
        <v>3</v>
      </c>
      <c r="K38" s="5">
        <v>2</v>
      </c>
      <c r="L38" s="5">
        <v>0</v>
      </c>
      <c r="M38" s="5">
        <v>0</v>
      </c>
      <c r="N38" s="32">
        <f t="shared" si="0"/>
        <v>0</v>
      </c>
      <c r="O38" s="5">
        <v>0</v>
      </c>
      <c r="P38" s="5">
        <v>0</v>
      </c>
      <c r="Q38" s="32">
        <f t="shared" si="1"/>
        <v>0</v>
      </c>
      <c r="R38" s="32">
        <f t="shared" si="2"/>
        <v>0</v>
      </c>
      <c r="S38" s="32">
        <f t="shared" si="3"/>
        <v>0</v>
      </c>
      <c r="T38" s="32">
        <f t="shared" si="4"/>
        <v>0</v>
      </c>
      <c r="U38" s="13">
        <v>0</v>
      </c>
      <c r="V38" s="13">
        <v>0</v>
      </c>
      <c r="W38" s="13">
        <f t="shared" si="5"/>
        <v>100</v>
      </c>
      <c r="X38" s="13">
        <f t="shared" si="6"/>
        <v>100</v>
      </c>
    </row>
    <row r="39" spans="2:24">
      <c r="B39" s="21">
        <v>43860</v>
      </c>
      <c r="C39" s="13">
        <v>637.66666666666663</v>
      </c>
      <c r="D39" s="13">
        <v>660.5</v>
      </c>
      <c r="E39" s="13">
        <v>660.5</v>
      </c>
      <c r="F39" s="13">
        <v>0</v>
      </c>
      <c r="G39" s="13">
        <v>0</v>
      </c>
      <c r="H39" s="5">
        <v>0</v>
      </c>
      <c r="I39" s="5">
        <v>0</v>
      </c>
      <c r="J39" s="5">
        <v>3</v>
      </c>
      <c r="K39" s="5">
        <v>2</v>
      </c>
      <c r="L39" s="5">
        <v>0</v>
      </c>
      <c r="M39" s="5">
        <v>0</v>
      </c>
      <c r="N39" s="32">
        <f t="shared" si="0"/>
        <v>0</v>
      </c>
      <c r="O39" s="5">
        <v>0</v>
      </c>
      <c r="P39" s="5">
        <v>0</v>
      </c>
      <c r="Q39" s="32">
        <f t="shared" si="1"/>
        <v>0</v>
      </c>
      <c r="R39" s="32">
        <f t="shared" si="2"/>
        <v>0</v>
      </c>
      <c r="S39" s="32">
        <f t="shared" si="3"/>
        <v>0</v>
      </c>
      <c r="T39" s="32">
        <f t="shared" si="4"/>
        <v>0</v>
      </c>
      <c r="U39" s="13">
        <v>0</v>
      </c>
      <c r="V39" s="13">
        <v>0</v>
      </c>
      <c r="W39" s="13">
        <f t="shared" si="5"/>
        <v>100</v>
      </c>
      <c r="X39" s="13">
        <f t="shared" si="6"/>
        <v>100</v>
      </c>
    </row>
    <row r="40" spans="2:24">
      <c r="B40" s="4">
        <v>43861</v>
      </c>
      <c r="C40" s="13">
        <v>601.75850000000003</v>
      </c>
      <c r="D40" s="13">
        <v>513.33333333333337</v>
      </c>
      <c r="E40" s="13">
        <v>622</v>
      </c>
      <c r="F40" s="13">
        <v>296</v>
      </c>
      <c r="G40" s="13">
        <v>0</v>
      </c>
      <c r="H40" s="5">
        <v>0</v>
      </c>
      <c r="I40" s="5">
        <v>0</v>
      </c>
      <c r="J40" s="5">
        <v>77</v>
      </c>
      <c r="K40" s="5">
        <v>4</v>
      </c>
      <c r="L40" s="5">
        <v>0</v>
      </c>
      <c r="M40" s="5">
        <v>0</v>
      </c>
      <c r="N40" s="32">
        <f t="shared" si="0"/>
        <v>0</v>
      </c>
      <c r="O40" s="5">
        <v>0</v>
      </c>
      <c r="P40" s="5">
        <v>0</v>
      </c>
      <c r="Q40" s="32">
        <f t="shared" ref="Q40" si="7">IF(O40=0,0,O40/J40)</f>
        <v>0</v>
      </c>
      <c r="R40" s="32">
        <f t="shared" ref="R40" si="8">IF(L40=0,0,L40/J40)</f>
        <v>0</v>
      </c>
      <c r="S40" s="32">
        <f t="shared" ref="S40" si="9">IF(P40=0,0,P40/K40)</f>
        <v>0</v>
      </c>
      <c r="T40" s="32">
        <f t="shared" ref="T40" si="10">IF(N40=0,0,N40/K40)</f>
        <v>0</v>
      </c>
      <c r="U40" s="13">
        <v>0</v>
      </c>
      <c r="V40" s="13">
        <v>0</v>
      </c>
      <c r="W40" s="13">
        <f t="shared" ref="W40" si="11">100-U40</f>
        <v>100</v>
      </c>
      <c r="X40" s="13">
        <f t="shared" ref="X40" si="12">100-V40</f>
        <v>100</v>
      </c>
    </row>
    <row r="41" spans="2:24">
      <c r="B41" s="15" t="s">
        <v>2</v>
      </c>
      <c r="C41" s="16">
        <v>47905.1</v>
      </c>
      <c r="D41" s="16">
        <v>31575.167999999998</v>
      </c>
      <c r="E41" s="16">
        <v>30419.500999999997</v>
      </c>
      <c r="F41" s="16">
        <v>1155.6669999999999</v>
      </c>
      <c r="G41" s="16">
        <v>0</v>
      </c>
      <c r="H41" s="16">
        <v>0</v>
      </c>
      <c r="I41" s="16">
        <v>0</v>
      </c>
      <c r="J41" s="16">
        <v>459</v>
      </c>
      <c r="K41" s="16">
        <v>90</v>
      </c>
      <c r="L41" s="16">
        <v>121</v>
      </c>
      <c r="M41" s="16">
        <v>3</v>
      </c>
      <c r="N41" s="17" t="s">
        <v>34</v>
      </c>
      <c r="O41" s="16">
        <v>121</v>
      </c>
      <c r="P41" s="16">
        <v>0</v>
      </c>
      <c r="Q41" s="17" t="s">
        <v>34</v>
      </c>
      <c r="R41" s="17" t="s">
        <v>34</v>
      </c>
      <c r="S41" s="17" t="s">
        <v>34</v>
      </c>
      <c r="T41" s="17" t="s">
        <v>34</v>
      </c>
      <c r="U41" s="17" t="s">
        <v>34</v>
      </c>
      <c r="V41" s="17" t="s">
        <v>34</v>
      </c>
      <c r="W41" s="17" t="s">
        <v>34</v>
      </c>
      <c r="X41" s="17" t="s">
        <v>34</v>
      </c>
    </row>
    <row r="42" spans="2:24" ht="25.5">
      <c r="B42" s="19" t="s">
        <v>3</v>
      </c>
      <c r="C42" s="18">
        <v>519.90936827956989</v>
      </c>
      <c r="D42" s="18">
        <v>645.41789855072454</v>
      </c>
      <c r="E42" s="18">
        <v>663.05436956521737</v>
      </c>
      <c r="F42" s="18">
        <v>288.91674999999998</v>
      </c>
      <c r="G42" s="18">
        <v>0</v>
      </c>
      <c r="H42" s="17">
        <v>0</v>
      </c>
      <c r="I42" s="17">
        <v>0</v>
      </c>
      <c r="J42" s="18">
        <v>14.806451612903226</v>
      </c>
      <c r="K42" s="18">
        <v>2.903225806451613</v>
      </c>
      <c r="L42" s="18">
        <v>3.903225806451613</v>
      </c>
      <c r="M42" s="18">
        <v>9.6774193548387094E-2</v>
      </c>
      <c r="N42" s="33">
        <f>AVERAGE(N10:N40)</f>
        <v>5.3763440860215048E-2</v>
      </c>
      <c r="O42" s="18">
        <v>3.903225806451613</v>
      </c>
      <c r="P42" s="18">
        <v>0</v>
      </c>
      <c r="Q42" s="33">
        <f>AVERAGE(Q10:Q40)</f>
        <v>0.22891665919260165</v>
      </c>
      <c r="R42" s="33">
        <f>AVERAGE(R10:R40)</f>
        <v>0.22891665919260165</v>
      </c>
      <c r="S42" s="33">
        <f>AVERAGE(S10:S40)</f>
        <v>0</v>
      </c>
      <c r="T42" s="33">
        <f t="shared" ref="T42:X42" si="13">AVERAGE(T10:T40)</f>
        <v>3.9426523297491044E-2</v>
      </c>
      <c r="U42" s="18">
        <f t="shared" si="13"/>
        <v>0</v>
      </c>
      <c r="V42" s="18">
        <f t="shared" si="13"/>
        <v>0</v>
      </c>
      <c r="W42" s="18">
        <f t="shared" si="13"/>
        <v>100</v>
      </c>
      <c r="X42" s="18">
        <f t="shared" si="13"/>
        <v>100</v>
      </c>
    </row>
    <row r="45" spans="2:24" ht="25.5" customHeight="1">
      <c r="B45" s="29">
        <v>43831</v>
      </c>
      <c r="C45" s="34" t="s">
        <v>41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6"/>
      <c r="O45" s="27"/>
      <c r="P45" s="27"/>
      <c r="Q45" s="27"/>
      <c r="R45" s="27"/>
      <c r="S45" s="27"/>
      <c r="T45" s="27"/>
      <c r="U45" s="27"/>
      <c r="V45" s="27"/>
      <c r="W45" s="27"/>
      <c r="X45" s="27"/>
    </row>
    <row r="46" spans="2:24" ht="156">
      <c r="B46" s="19"/>
      <c r="C46" s="12"/>
      <c r="D46" s="10" t="s">
        <v>38</v>
      </c>
      <c r="E46" s="10" t="s">
        <v>39</v>
      </c>
      <c r="F46" s="10" t="s">
        <v>40</v>
      </c>
      <c r="G46" s="10" t="s">
        <v>14</v>
      </c>
      <c r="H46" s="10" t="s">
        <v>15</v>
      </c>
      <c r="I46" s="10" t="s">
        <v>16</v>
      </c>
      <c r="J46" s="10" t="s">
        <v>19</v>
      </c>
      <c r="K46" s="10" t="s">
        <v>20</v>
      </c>
      <c r="L46" s="10" t="s">
        <v>21</v>
      </c>
      <c r="M46" s="23" t="s">
        <v>23</v>
      </c>
      <c r="N46" s="10" t="s">
        <v>24</v>
      </c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spans="2:24">
      <c r="B47" s="19"/>
      <c r="C47" s="12" t="s">
        <v>25</v>
      </c>
      <c r="D47" s="12" t="s">
        <v>25</v>
      </c>
      <c r="E47" s="12" t="s">
        <v>25</v>
      </c>
      <c r="F47" s="12" t="s">
        <v>25</v>
      </c>
      <c r="G47" s="12" t="s">
        <v>26</v>
      </c>
      <c r="H47" s="12" t="s">
        <v>27</v>
      </c>
      <c r="I47" s="12" t="s">
        <v>28</v>
      </c>
      <c r="J47" s="12" t="s">
        <v>28</v>
      </c>
      <c r="K47" s="12" t="s">
        <v>30</v>
      </c>
      <c r="L47" s="12" t="s">
        <v>31</v>
      </c>
      <c r="M47" s="24" t="s">
        <v>32</v>
      </c>
      <c r="N47" s="12" t="s">
        <v>33</v>
      </c>
      <c r="O47" s="28"/>
      <c r="P47" s="28"/>
      <c r="Q47" s="28"/>
      <c r="R47" s="28"/>
      <c r="S47" s="28"/>
      <c r="T47" s="28"/>
      <c r="U47" s="28"/>
      <c r="V47" s="28"/>
      <c r="W47" s="28"/>
      <c r="X47" s="28"/>
    </row>
    <row r="48" spans="2:24">
      <c r="B48" s="19" t="s">
        <v>2</v>
      </c>
      <c r="C48" s="16">
        <f>SUM(C41:D41)</f>
        <v>79480.267999999996</v>
      </c>
      <c r="D48" s="16">
        <f>D41</f>
        <v>31575.167999999998</v>
      </c>
      <c r="E48" s="16">
        <f t="shared" ref="E48:F49" si="14">E41</f>
        <v>30419.500999999997</v>
      </c>
      <c r="F48" s="16">
        <f t="shared" si="14"/>
        <v>1155.6669999999999</v>
      </c>
      <c r="G48" s="16">
        <f>SUM(H41:I41)</f>
        <v>0</v>
      </c>
      <c r="H48" s="16">
        <f>SUM(J41:K41)</f>
        <v>549</v>
      </c>
      <c r="I48" s="16">
        <f>SUM(L41:M41)</f>
        <v>124</v>
      </c>
      <c r="J48" s="16">
        <f>SUM(O41:P41)</f>
        <v>121</v>
      </c>
      <c r="K48" s="17" t="s">
        <v>34</v>
      </c>
      <c r="L48" s="17" t="s">
        <v>34</v>
      </c>
      <c r="M48" s="25" t="s">
        <v>34</v>
      </c>
      <c r="N48" s="17" t="s">
        <v>34</v>
      </c>
      <c r="O48" s="28"/>
      <c r="P48" s="28"/>
      <c r="Q48" s="28"/>
      <c r="R48" s="28"/>
      <c r="S48" s="28"/>
      <c r="T48" s="28"/>
      <c r="U48" s="28"/>
      <c r="V48" s="28"/>
      <c r="W48" s="28"/>
      <c r="X48" s="28"/>
    </row>
    <row r="49" spans="2:24" ht="25.5">
      <c r="B49" s="19" t="s">
        <v>3</v>
      </c>
      <c r="C49" s="22">
        <f>AVERAGE(C42:D42)</f>
        <v>582.66363341514716</v>
      </c>
      <c r="D49" s="22">
        <f>D42</f>
        <v>645.41789855072454</v>
      </c>
      <c r="E49" s="22">
        <f t="shared" si="14"/>
        <v>663.05436956521737</v>
      </c>
      <c r="F49" s="22">
        <f t="shared" si="14"/>
        <v>288.91674999999998</v>
      </c>
      <c r="G49" s="22">
        <f>AVERAGE(H42:I42)</f>
        <v>0</v>
      </c>
      <c r="H49" s="22">
        <f>AVERAGE(J42:K42)</f>
        <v>8.8548387096774199</v>
      </c>
      <c r="I49" s="22">
        <f>AVERAGE(L42:M42)</f>
        <v>2</v>
      </c>
      <c r="J49" s="22">
        <f>AVERAGE(O42:P42)</f>
        <v>1.9516129032258065</v>
      </c>
      <c r="K49" s="33">
        <f>AVERAGE(Q42,S42)</f>
        <v>0.11445832959630083</v>
      </c>
      <c r="L49" s="33">
        <f>AVERAGE(R42,T42)</f>
        <v>0.13417159124504635</v>
      </c>
      <c r="M49" s="26">
        <f>AVERAGE(U42:V42)</f>
        <v>0</v>
      </c>
      <c r="N49" s="22">
        <f>AVERAGE(W42:X42)</f>
        <v>100</v>
      </c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2" spans="2:24" hidden="1">
      <c r="B52" s="1" t="s">
        <v>35</v>
      </c>
      <c r="C52" s="11">
        <v>1</v>
      </c>
      <c r="D52" s="11">
        <v>2</v>
      </c>
      <c r="E52" s="11">
        <v>3</v>
      </c>
      <c r="F52" s="11">
        <v>4</v>
      </c>
      <c r="G52" s="11">
        <v>5</v>
      </c>
      <c r="H52" s="11">
        <v>6</v>
      </c>
      <c r="I52" s="11">
        <v>7</v>
      </c>
      <c r="J52" s="11">
        <v>8</v>
      </c>
      <c r="K52" s="11">
        <v>9</v>
      </c>
      <c r="L52" s="11">
        <v>10</v>
      </c>
      <c r="M52" s="11">
        <v>11</v>
      </c>
      <c r="N52" s="11">
        <v>12</v>
      </c>
      <c r="O52" s="11">
        <v>13</v>
      </c>
      <c r="P52" s="11">
        <v>14</v>
      </c>
      <c r="Q52" s="11">
        <v>15</v>
      </c>
      <c r="R52" s="11">
        <v>16</v>
      </c>
      <c r="S52" s="11">
        <v>17</v>
      </c>
      <c r="T52" s="11">
        <v>18</v>
      </c>
      <c r="U52" s="11">
        <v>19</v>
      </c>
      <c r="V52" s="11">
        <v>20</v>
      </c>
      <c r="W52" s="11">
        <v>21</v>
      </c>
      <c r="X52" s="11">
        <v>22</v>
      </c>
    </row>
    <row r="53" spans="2:24" ht="63.75">
      <c r="B53" s="6" t="s">
        <v>7</v>
      </c>
      <c r="C53" s="2" t="s">
        <v>0</v>
      </c>
      <c r="D53" s="2" t="s">
        <v>8</v>
      </c>
      <c r="E53" s="2" t="s">
        <v>8</v>
      </c>
      <c r="F53" s="2" t="s">
        <v>8</v>
      </c>
      <c r="G53" s="2" t="s">
        <v>8</v>
      </c>
      <c r="H53" s="2" t="s">
        <v>9</v>
      </c>
      <c r="I53" s="2" t="s">
        <v>10</v>
      </c>
      <c r="J53" s="2" t="s">
        <v>11</v>
      </c>
      <c r="K53" s="2" t="s">
        <v>12</v>
      </c>
      <c r="L53" s="2" t="s">
        <v>11</v>
      </c>
      <c r="M53" s="2" t="s">
        <v>12</v>
      </c>
      <c r="N53" s="2" t="s">
        <v>12</v>
      </c>
      <c r="O53" s="2" t="s">
        <v>11</v>
      </c>
      <c r="P53" s="2" t="s">
        <v>12</v>
      </c>
      <c r="Q53" s="2" t="s">
        <v>11</v>
      </c>
      <c r="R53" s="2" t="s">
        <v>11</v>
      </c>
      <c r="S53" s="2" t="s">
        <v>12</v>
      </c>
      <c r="T53" s="2" t="s">
        <v>12</v>
      </c>
      <c r="U53" s="2" t="s">
        <v>11</v>
      </c>
      <c r="V53" s="2" t="s">
        <v>12</v>
      </c>
      <c r="W53" s="2" t="s">
        <v>11</v>
      </c>
      <c r="X53" s="2" t="s">
        <v>12</v>
      </c>
    </row>
    <row r="54" spans="2:24" ht="144">
      <c r="B54" s="7" t="s">
        <v>13</v>
      </c>
      <c r="C54" s="9"/>
      <c r="D54" s="10"/>
      <c r="E54" s="10" t="s">
        <v>38</v>
      </c>
      <c r="F54" s="10" t="s">
        <v>39</v>
      </c>
      <c r="G54" s="10" t="s">
        <v>40</v>
      </c>
      <c r="H54" s="10" t="s">
        <v>14</v>
      </c>
      <c r="I54" s="10" t="s">
        <v>14</v>
      </c>
      <c r="J54" s="10" t="s">
        <v>15</v>
      </c>
      <c r="K54" s="10" t="s">
        <v>15</v>
      </c>
      <c r="L54" s="10" t="s">
        <v>16</v>
      </c>
      <c r="M54" s="10" t="s">
        <v>17</v>
      </c>
      <c r="N54" s="10" t="s">
        <v>18</v>
      </c>
      <c r="O54" s="10" t="s">
        <v>19</v>
      </c>
      <c r="P54" s="10" t="s">
        <v>19</v>
      </c>
      <c r="Q54" s="10" t="s">
        <v>20</v>
      </c>
      <c r="R54" s="10" t="s">
        <v>21</v>
      </c>
      <c r="S54" s="10" t="s">
        <v>22</v>
      </c>
      <c r="T54" s="10" t="s">
        <v>21</v>
      </c>
      <c r="U54" s="10" t="s">
        <v>23</v>
      </c>
      <c r="V54" s="10" t="s">
        <v>23</v>
      </c>
      <c r="W54" s="10" t="s">
        <v>24</v>
      </c>
      <c r="X54" s="10" t="s">
        <v>24</v>
      </c>
    </row>
    <row r="55" spans="2:24">
      <c r="B55" s="3" t="s">
        <v>1</v>
      </c>
      <c r="C55" s="12" t="s">
        <v>25</v>
      </c>
      <c r="D55" s="12" t="s">
        <v>25</v>
      </c>
      <c r="E55" s="12" t="s">
        <v>25</v>
      </c>
      <c r="F55" s="12" t="s">
        <v>25</v>
      </c>
      <c r="G55" s="12" t="s">
        <v>25</v>
      </c>
      <c r="H55" s="12" t="s">
        <v>26</v>
      </c>
      <c r="I55" s="12" t="s">
        <v>26</v>
      </c>
      <c r="J55" s="12" t="s">
        <v>27</v>
      </c>
      <c r="K55" s="12" t="s">
        <v>27</v>
      </c>
      <c r="L55" s="12" t="s">
        <v>28</v>
      </c>
      <c r="M55" s="12" t="s">
        <v>28</v>
      </c>
      <c r="N55" s="12" t="s">
        <v>29</v>
      </c>
      <c r="O55" s="12" t="s">
        <v>28</v>
      </c>
      <c r="P55" s="12" t="s">
        <v>28</v>
      </c>
      <c r="Q55" s="12" t="s">
        <v>30</v>
      </c>
      <c r="R55" s="12" t="s">
        <v>31</v>
      </c>
      <c r="S55" s="12" t="s">
        <v>30</v>
      </c>
      <c r="T55" s="12" t="s">
        <v>31</v>
      </c>
      <c r="U55" s="12" t="s">
        <v>32</v>
      </c>
      <c r="V55" s="12" t="s">
        <v>32</v>
      </c>
      <c r="W55" s="12" t="s">
        <v>33</v>
      </c>
      <c r="X55" s="12" t="s">
        <v>33</v>
      </c>
    </row>
    <row r="56" spans="2:24">
      <c r="B56" s="20">
        <v>43862</v>
      </c>
      <c r="C56" s="13">
        <v>711.33333333333337</v>
      </c>
      <c r="D56" s="13">
        <v>710.5</v>
      </c>
      <c r="E56" s="13">
        <v>710.5</v>
      </c>
      <c r="F56" s="13">
        <v>0</v>
      </c>
      <c r="G56" s="13">
        <v>0</v>
      </c>
      <c r="H56" s="5">
        <v>0</v>
      </c>
      <c r="I56" s="5">
        <v>0</v>
      </c>
      <c r="J56" s="5">
        <v>3</v>
      </c>
      <c r="K56" s="5">
        <v>2</v>
      </c>
      <c r="L56" s="5">
        <v>0</v>
      </c>
      <c r="M56" s="5">
        <v>0</v>
      </c>
      <c r="N56" s="32">
        <f>IF(M56=0,0,M56/K56)</f>
        <v>0</v>
      </c>
      <c r="O56" s="5">
        <v>0</v>
      </c>
      <c r="P56" s="5">
        <v>0</v>
      </c>
      <c r="Q56" s="32">
        <f>IF(O56=0,0,O56/J56)</f>
        <v>0</v>
      </c>
      <c r="R56" s="32">
        <f>IF(L56=0,0,L56/J56)</f>
        <v>0</v>
      </c>
      <c r="S56" s="32">
        <f>IF(P56=0,0,P56/K56)</f>
        <v>0</v>
      </c>
      <c r="T56" s="32">
        <f>IF(N56=0,0,N56/K56)</f>
        <v>0</v>
      </c>
      <c r="U56" s="13">
        <v>0</v>
      </c>
      <c r="V56" s="13">
        <v>0</v>
      </c>
      <c r="W56" s="13">
        <f>100-U56</f>
        <v>100</v>
      </c>
      <c r="X56" s="13">
        <f>100-V56</f>
        <v>100</v>
      </c>
    </row>
    <row r="57" spans="2:24">
      <c r="B57" s="20">
        <v>43863</v>
      </c>
      <c r="C57" s="13">
        <v>513.66666666666663</v>
      </c>
      <c r="D57" s="13">
        <v>636.75</v>
      </c>
      <c r="E57" s="13">
        <v>636.75</v>
      </c>
      <c r="F57" s="13">
        <v>0</v>
      </c>
      <c r="G57" s="13">
        <v>0</v>
      </c>
      <c r="H57" s="5">
        <v>0</v>
      </c>
      <c r="I57" s="5">
        <v>0</v>
      </c>
      <c r="J57" s="5">
        <v>10</v>
      </c>
      <c r="K57" s="5">
        <v>4</v>
      </c>
      <c r="L57" s="5">
        <v>0</v>
      </c>
      <c r="M57" s="5">
        <v>0</v>
      </c>
      <c r="N57" s="32">
        <f t="shared" ref="N57:N84" si="15">IF(M57=0,0,M57/K57)</f>
        <v>0</v>
      </c>
      <c r="O57" s="5">
        <v>2</v>
      </c>
      <c r="P57" s="5">
        <v>0</v>
      </c>
      <c r="Q57" s="32">
        <f t="shared" ref="Q57:Q86" si="16">IF(O57=0,0,O57/J57)</f>
        <v>0.2</v>
      </c>
      <c r="R57" s="32">
        <f t="shared" ref="R57:R86" si="17">IF(L57=0,0,L57/J57)</f>
        <v>0</v>
      </c>
      <c r="S57" s="32">
        <f t="shared" ref="S57:S86" si="18">IF(P57=0,0,P57/K57)</f>
        <v>0</v>
      </c>
      <c r="T57" s="32">
        <f t="shared" ref="T57:T86" si="19">IF(N57=0,0,N57/K57)</f>
        <v>0</v>
      </c>
      <c r="U57" s="13">
        <v>0</v>
      </c>
      <c r="V57" s="13">
        <v>0</v>
      </c>
      <c r="W57" s="13">
        <f t="shared" ref="W57:W85" si="20">100-U57</f>
        <v>100</v>
      </c>
      <c r="X57" s="13">
        <f t="shared" ref="X57:X85" si="21">100-V57</f>
        <v>100</v>
      </c>
    </row>
    <row r="58" spans="2:24">
      <c r="B58" s="21">
        <v>43864</v>
      </c>
      <c r="C58" s="13">
        <v>603.33333333333337</v>
      </c>
      <c r="D58" s="13">
        <v>593</v>
      </c>
      <c r="E58" s="13">
        <v>593</v>
      </c>
      <c r="F58" s="13">
        <v>0</v>
      </c>
      <c r="G58" s="13">
        <v>0</v>
      </c>
      <c r="H58" s="5">
        <v>0</v>
      </c>
      <c r="I58" s="5">
        <v>0</v>
      </c>
      <c r="J58" s="5">
        <v>3</v>
      </c>
      <c r="K58" s="5">
        <v>2</v>
      </c>
      <c r="L58" s="5">
        <v>0</v>
      </c>
      <c r="M58" s="5">
        <v>0</v>
      </c>
      <c r="N58" s="32">
        <f t="shared" si="15"/>
        <v>0</v>
      </c>
      <c r="O58" s="5">
        <v>0</v>
      </c>
      <c r="P58" s="5">
        <v>0</v>
      </c>
      <c r="Q58" s="32">
        <f t="shared" si="16"/>
        <v>0</v>
      </c>
      <c r="R58" s="32">
        <f t="shared" si="17"/>
        <v>0</v>
      </c>
      <c r="S58" s="32">
        <f t="shared" si="18"/>
        <v>0</v>
      </c>
      <c r="T58" s="32">
        <f t="shared" si="19"/>
        <v>0</v>
      </c>
      <c r="U58" s="13">
        <v>0</v>
      </c>
      <c r="V58" s="13">
        <v>0</v>
      </c>
      <c r="W58" s="13">
        <f t="shared" si="20"/>
        <v>100</v>
      </c>
      <c r="X58" s="13">
        <f t="shared" si="21"/>
        <v>100</v>
      </c>
    </row>
    <row r="59" spans="2:24">
      <c r="B59" s="21">
        <v>43865</v>
      </c>
      <c r="C59" s="13">
        <v>759.33333333333337</v>
      </c>
      <c r="D59" s="13">
        <v>844.5</v>
      </c>
      <c r="E59" s="13">
        <v>844.5</v>
      </c>
      <c r="F59" s="13">
        <v>0</v>
      </c>
      <c r="G59" s="13">
        <v>0</v>
      </c>
      <c r="H59" s="5">
        <v>0</v>
      </c>
      <c r="I59" s="5">
        <v>0</v>
      </c>
      <c r="J59" s="5">
        <v>3</v>
      </c>
      <c r="K59" s="5">
        <v>2</v>
      </c>
      <c r="L59" s="5">
        <v>0</v>
      </c>
      <c r="M59" s="5">
        <v>0</v>
      </c>
      <c r="N59" s="32">
        <f t="shared" si="15"/>
        <v>0</v>
      </c>
      <c r="O59" s="5">
        <v>0</v>
      </c>
      <c r="P59" s="5">
        <v>0</v>
      </c>
      <c r="Q59" s="32">
        <f t="shared" si="16"/>
        <v>0</v>
      </c>
      <c r="R59" s="32">
        <f t="shared" si="17"/>
        <v>0</v>
      </c>
      <c r="S59" s="32">
        <f t="shared" si="18"/>
        <v>0</v>
      </c>
      <c r="T59" s="32">
        <f t="shared" si="19"/>
        <v>0</v>
      </c>
      <c r="U59" s="13">
        <v>0</v>
      </c>
      <c r="V59" s="13">
        <v>0</v>
      </c>
      <c r="W59" s="13">
        <f t="shared" si="20"/>
        <v>100</v>
      </c>
      <c r="X59" s="13">
        <f t="shared" si="21"/>
        <v>100</v>
      </c>
    </row>
    <row r="60" spans="2:24">
      <c r="B60" s="21">
        <v>43866</v>
      </c>
      <c r="C60" s="13">
        <v>705</v>
      </c>
      <c r="D60" s="13">
        <v>733.5</v>
      </c>
      <c r="E60" s="13">
        <v>733.5</v>
      </c>
      <c r="F60" s="13">
        <v>0</v>
      </c>
      <c r="G60" s="13">
        <v>0</v>
      </c>
      <c r="H60" s="5">
        <v>0</v>
      </c>
      <c r="I60" s="5">
        <v>0</v>
      </c>
      <c r="J60" s="5">
        <v>3</v>
      </c>
      <c r="K60" s="5">
        <v>2</v>
      </c>
      <c r="L60" s="5">
        <v>0</v>
      </c>
      <c r="M60" s="5">
        <v>0</v>
      </c>
      <c r="N60" s="32">
        <f t="shared" si="15"/>
        <v>0</v>
      </c>
      <c r="O60" s="5">
        <v>0</v>
      </c>
      <c r="P60" s="5">
        <v>0</v>
      </c>
      <c r="Q60" s="32">
        <f t="shared" si="16"/>
        <v>0</v>
      </c>
      <c r="R60" s="32">
        <f t="shared" si="17"/>
        <v>0</v>
      </c>
      <c r="S60" s="32">
        <f t="shared" si="18"/>
        <v>0</v>
      </c>
      <c r="T60" s="32">
        <f t="shared" si="19"/>
        <v>0</v>
      </c>
      <c r="U60" s="13">
        <v>0</v>
      </c>
      <c r="V60" s="13">
        <v>0</v>
      </c>
      <c r="W60" s="13">
        <f t="shared" si="20"/>
        <v>100</v>
      </c>
      <c r="X60" s="13">
        <f t="shared" si="21"/>
        <v>100</v>
      </c>
    </row>
    <row r="61" spans="2:24">
      <c r="B61" s="21">
        <v>43867</v>
      </c>
      <c r="C61" s="13">
        <v>610.33333333333337</v>
      </c>
      <c r="D61" s="13">
        <v>648.5</v>
      </c>
      <c r="E61" s="13">
        <v>648.5</v>
      </c>
      <c r="F61" s="13">
        <v>0</v>
      </c>
      <c r="G61" s="13">
        <v>0</v>
      </c>
      <c r="H61" s="5">
        <v>0</v>
      </c>
      <c r="I61" s="5">
        <v>0</v>
      </c>
      <c r="J61" s="5">
        <v>3</v>
      </c>
      <c r="K61" s="5">
        <v>2</v>
      </c>
      <c r="L61" s="5">
        <v>0</v>
      </c>
      <c r="M61" s="5">
        <v>0</v>
      </c>
      <c r="N61" s="32">
        <f t="shared" si="15"/>
        <v>0</v>
      </c>
      <c r="O61" s="5">
        <v>0</v>
      </c>
      <c r="P61" s="5">
        <v>0</v>
      </c>
      <c r="Q61" s="32">
        <f t="shared" si="16"/>
        <v>0</v>
      </c>
      <c r="R61" s="32">
        <f t="shared" si="17"/>
        <v>0</v>
      </c>
      <c r="S61" s="32">
        <f t="shared" si="18"/>
        <v>0</v>
      </c>
      <c r="T61" s="32">
        <f t="shared" si="19"/>
        <v>0</v>
      </c>
      <c r="U61" s="13">
        <v>0</v>
      </c>
      <c r="V61" s="13">
        <v>0</v>
      </c>
      <c r="W61" s="13">
        <f t="shared" si="20"/>
        <v>100</v>
      </c>
      <c r="X61" s="13">
        <f t="shared" si="21"/>
        <v>100</v>
      </c>
    </row>
    <row r="62" spans="2:24">
      <c r="B62" s="21">
        <v>43868</v>
      </c>
      <c r="C62" s="13">
        <v>668.66666666666663</v>
      </c>
      <c r="D62" s="13">
        <v>673</v>
      </c>
      <c r="E62" s="13">
        <v>673</v>
      </c>
      <c r="F62" s="13">
        <v>0</v>
      </c>
      <c r="G62" s="13">
        <v>0</v>
      </c>
      <c r="H62" s="5">
        <v>0</v>
      </c>
      <c r="I62" s="5">
        <v>0</v>
      </c>
      <c r="J62" s="5">
        <v>3</v>
      </c>
      <c r="K62" s="5">
        <v>2</v>
      </c>
      <c r="L62" s="5">
        <v>0</v>
      </c>
      <c r="M62" s="5">
        <v>0</v>
      </c>
      <c r="N62" s="32">
        <f t="shared" si="15"/>
        <v>0</v>
      </c>
      <c r="O62" s="5">
        <v>0</v>
      </c>
      <c r="P62" s="5">
        <v>0</v>
      </c>
      <c r="Q62" s="32">
        <f t="shared" si="16"/>
        <v>0</v>
      </c>
      <c r="R62" s="32">
        <f t="shared" si="17"/>
        <v>0</v>
      </c>
      <c r="S62" s="32">
        <f t="shared" si="18"/>
        <v>0</v>
      </c>
      <c r="T62" s="32">
        <f t="shared" si="19"/>
        <v>0</v>
      </c>
      <c r="U62" s="13">
        <v>0</v>
      </c>
      <c r="V62" s="13">
        <v>0</v>
      </c>
      <c r="W62" s="13">
        <f t="shared" si="20"/>
        <v>100</v>
      </c>
      <c r="X62" s="13">
        <f t="shared" si="21"/>
        <v>100</v>
      </c>
    </row>
    <row r="63" spans="2:24">
      <c r="B63" s="20">
        <v>43869</v>
      </c>
      <c r="C63" s="13">
        <v>633.66666666666663</v>
      </c>
      <c r="D63" s="13">
        <v>649</v>
      </c>
      <c r="E63" s="13">
        <v>649</v>
      </c>
      <c r="F63" s="13">
        <v>0</v>
      </c>
      <c r="G63" s="13">
        <v>0</v>
      </c>
      <c r="H63" s="5">
        <v>0</v>
      </c>
      <c r="I63" s="5">
        <v>0</v>
      </c>
      <c r="J63" s="5">
        <v>3</v>
      </c>
      <c r="K63" s="5">
        <v>2</v>
      </c>
      <c r="L63" s="5">
        <v>0</v>
      </c>
      <c r="M63" s="5">
        <v>0</v>
      </c>
      <c r="N63" s="32">
        <f t="shared" si="15"/>
        <v>0</v>
      </c>
      <c r="O63" s="5">
        <v>0</v>
      </c>
      <c r="P63" s="5">
        <v>0</v>
      </c>
      <c r="Q63" s="32">
        <f t="shared" si="16"/>
        <v>0</v>
      </c>
      <c r="R63" s="32">
        <f t="shared" si="17"/>
        <v>0</v>
      </c>
      <c r="S63" s="32">
        <f t="shared" si="18"/>
        <v>0</v>
      </c>
      <c r="T63" s="32">
        <f t="shared" si="19"/>
        <v>0</v>
      </c>
      <c r="U63" s="13">
        <v>0</v>
      </c>
      <c r="V63" s="13">
        <v>0</v>
      </c>
      <c r="W63" s="13">
        <f t="shared" si="20"/>
        <v>100</v>
      </c>
      <c r="X63" s="13">
        <f t="shared" si="21"/>
        <v>100</v>
      </c>
    </row>
    <row r="64" spans="2:24">
      <c r="B64" s="20">
        <v>43870</v>
      </c>
      <c r="C64" s="13">
        <v>686.83333333333337</v>
      </c>
      <c r="D64" s="13">
        <v>642.75</v>
      </c>
      <c r="E64" s="13">
        <v>642.75</v>
      </c>
      <c r="F64" s="13">
        <v>0</v>
      </c>
      <c r="G64" s="13">
        <v>0</v>
      </c>
      <c r="H64" s="5">
        <v>0</v>
      </c>
      <c r="I64" s="5">
        <v>0</v>
      </c>
      <c r="J64" s="5">
        <v>6</v>
      </c>
      <c r="K64" s="5">
        <v>4</v>
      </c>
      <c r="L64" s="5">
        <v>0</v>
      </c>
      <c r="M64" s="5">
        <v>0</v>
      </c>
      <c r="N64" s="32">
        <f t="shared" si="15"/>
        <v>0</v>
      </c>
      <c r="O64" s="5">
        <v>0</v>
      </c>
      <c r="P64" s="5">
        <v>0</v>
      </c>
      <c r="Q64" s="32">
        <f t="shared" si="16"/>
        <v>0</v>
      </c>
      <c r="R64" s="32">
        <f t="shared" si="17"/>
        <v>0</v>
      </c>
      <c r="S64" s="32">
        <f t="shared" si="18"/>
        <v>0</v>
      </c>
      <c r="T64" s="32">
        <f t="shared" si="19"/>
        <v>0</v>
      </c>
      <c r="U64" s="13">
        <v>0</v>
      </c>
      <c r="V64" s="13">
        <v>0</v>
      </c>
      <c r="W64" s="13">
        <f t="shared" si="20"/>
        <v>100</v>
      </c>
      <c r="X64" s="13">
        <f t="shared" si="21"/>
        <v>100</v>
      </c>
    </row>
    <row r="65" spans="2:24">
      <c r="B65" s="21">
        <v>43871</v>
      </c>
      <c r="C65" s="13">
        <v>649.33333333333337</v>
      </c>
      <c r="D65" s="13">
        <v>630.5</v>
      </c>
      <c r="E65" s="13">
        <v>630.5</v>
      </c>
      <c r="F65" s="13">
        <v>0</v>
      </c>
      <c r="G65" s="13">
        <v>0</v>
      </c>
      <c r="H65" s="5">
        <v>0</v>
      </c>
      <c r="I65" s="5">
        <v>0</v>
      </c>
      <c r="J65" s="5">
        <v>3</v>
      </c>
      <c r="K65" s="5">
        <v>2</v>
      </c>
      <c r="L65" s="5">
        <v>0</v>
      </c>
      <c r="M65" s="5">
        <v>0</v>
      </c>
      <c r="N65" s="32">
        <f t="shared" si="15"/>
        <v>0</v>
      </c>
      <c r="O65" s="5">
        <v>0</v>
      </c>
      <c r="P65" s="5">
        <v>0</v>
      </c>
      <c r="Q65" s="32">
        <f t="shared" si="16"/>
        <v>0</v>
      </c>
      <c r="R65" s="32">
        <f t="shared" si="17"/>
        <v>0</v>
      </c>
      <c r="S65" s="32">
        <f t="shared" si="18"/>
        <v>0</v>
      </c>
      <c r="T65" s="32">
        <f t="shared" si="19"/>
        <v>0</v>
      </c>
      <c r="U65" s="13">
        <v>0</v>
      </c>
      <c r="V65" s="13">
        <v>0</v>
      </c>
      <c r="W65" s="13">
        <f t="shared" si="20"/>
        <v>100</v>
      </c>
      <c r="X65" s="13">
        <f t="shared" si="21"/>
        <v>100</v>
      </c>
    </row>
    <row r="66" spans="2:24">
      <c r="B66" s="21">
        <v>43872</v>
      </c>
      <c r="C66" s="13">
        <v>1343.8</v>
      </c>
      <c r="D66" s="13">
        <v>1956</v>
      </c>
      <c r="E66" s="13">
        <v>2676</v>
      </c>
      <c r="F66" s="13">
        <v>516</v>
      </c>
      <c r="G66" s="13">
        <v>0</v>
      </c>
      <c r="H66" s="5">
        <v>0</v>
      </c>
      <c r="I66" s="5">
        <v>0</v>
      </c>
      <c r="J66" s="5">
        <v>5</v>
      </c>
      <c r="K66" s="5">
        <v>3</v>
      </c>
      <c r="L66" s="5">
        <v>0</v>
      </c>
      <c r="M66" s="5">
        <v>0</v>
      </c>
      <c r="N66" s="32">
        <f t="shared" si="15"/>
        <v>0</v>
      </c>
      <c r="O66" s="5">
        <v>0</v>
      </c>
      <c r="P66" s="5">
        <v>0</v>
      </c>
      <c r="Q66" s="32">
        <f t="shared" si="16"/>
        <v>0</v>
      </c>
      <c r="R66" s="32">
        <f t="shared" si="17"/>
        <v>0</v>
      </c>
      <c r="S66" s="32">
        <f t="shared" si="18"/>
        <v>0</v>
      </c>
      <c r="T66" s="32">
        <f t="shared" si="19"/>
        <v>0</v>
      </c>
      <c r="U66" s="13">
        <v>0</v>
      </c>
      <c r="V66" s="13">
        <v>0</v>
      </c>
      <c r="W66" s="13">
        <f t="shared" si="20"/>
        <v>100</v>
      </c>
      <c r="X66" s="13">
        <f t="shared" si="21"/>
        <v>100</v>
      </c>
    </row>
    <row r="67" spans="2:24">
      <c r="B67" s="21">
        <v>43873</v>
      </c>
      <c r="C67" s="13">
        <v>578</v>
      </c>
      <c r="D67" s="13">
        <v>618</v>
      </c>
      <c r="E67" s="13">
        <v>618</v>
      </c>
      <c r="F67" s="13">
        <v>0</v>
      </c>
      <c r="G67" s="13">
        <v>0</v>
      </c>
      <c r="H67" s="5">
        <v>0</v>
      </c>
      <c r="I67" s="5">
        <v>0</v>
      </c>
      <c r="J67" s="5">
        <v>3</v>
      </c>
      <c r="K67" s="5">
        <v>2</v>
      </c>
      <c r="L67" s="5">
        <v>0</v>
      </c>
      <c r="M67" s="5">
        <v>0</v>
      </c>
      <c r="N67" s="32">
        <f t="shared" si="15"/>
        <v>0</v>
      </c>
      <c r="O67" s="5">
        <v>0</v>
      </c>
      <c r="P67" s="5">
        <v>0</v>
      </c>
      <c r="Q67" s="32">
        <f t="shared" si="16"/>
        <v>0</v>
      </c>
      <c r="R67" s="32">
        <f t="shared" si="17"/>
        <v>0</v>
      </c>
      <c r="S67" s="32">
        <f t="shared" si="18"/>
        <v>0</v>
      </c>
      <c r="T67" s="32">
        <f t="shared" si="19"/>
        <v>0</v>
      </c>
      <c r="U67" s="13">
        <v>0</v>
      </c>
      <c r="V67" s="13">
        <v>0</v>
      </c>
      <c r="W67" s="13">
        <f t="shared" si="20"/>
        <v>100</v>
      </c>
      <c r="X67" s="13">
        <f t="shared" si="21"/>
        <v>100</v>
      </c>
    </row>
    <row r="68" spans="2:24">
      <c r="B68" s="21">
        <v>43874</v>
      </c>
      <c r="C68" s="13">
        <v>627.5625</v>
      </c>
      <c r="D68" s="13">
        <v>557.91666666666663</v>
      </c>
      <c r="E68" s="13">
        <v>728.5</v>
      </c>
      <c r="F68" s="13">
        <v>216.75</v>
      </c>
      <c r="G68" s="13">
        <v>0</v>
      </c>
      <c r="H68" s="5">
        <v>0</v>
      </c>
      <c r="I68" s="5">
        <v>0</v>
      </c>
      <c r="J68" s="5">
        <v>7</v>
      </c>
      <c r="K68" s="5">
        <v>6</v>
      </c>
      <c r="L68" s="5">
        <v>0</v>
      </c>
      <c r="M68" s="5">
        <v>0</v>
      </c>
      <c r="N68" s="32">
        <f t="shared" si="15"/>
        <v>0</v>
      </c>
      <c r="O68" s="5">
        <v>0</v>
      </c>
      <c r="P68" s="5">
        <v>0</v>
      </c>
      <c r="Q68" s="32">
        <f t="shared" si="16"/>
        <v>0</v>
      </c>
      <c r="R68" s="32">
        <f t="shared" si="17"/>
        <v>0</v>
      </c>
      <c r="S68" s="32">
        <f t="shared" si="18"/>
        <v>0</v>
      </c>
      <c r="T68" s="32">
        <f t="shared" si="19"/>
        <v>0</v>
      </c>
      <c r="U68" s="13">
        <v>0</v>
      </c>
      <c r="V68" s="13">
        <v>0</v>
      </c>
      <c r="W68" s="13">
        <f t="shared" si="20"/>
        <v>100</v>
      </c>
      <c r="X68" s="13">
        <f t="shared" si="21"/>
        <v>100</v>
      </c>
    </row>
    <row r="69" spans="2:24">
      <c r="B69" s="21">
        <v>43875</v>
      </c>
      <c r="C69" s="13">
        <v>665.5</v>
      </c>
      <c r="D69" s="13">
        <v>713.25</v>
      </c>
      <c r="E69" s="13">
        <v>713.25</v>
      </c>
      <c r="F69" s="13">
        <v>0</v>
      </c>
      <c r="G69" s="13">
        <v>0</v>
      </c>
      <c r="H69" s="5">
        <v>0</v>
      </c>
      <c r="I69" s="5">
        <v>0</v>
      </c>
      <c r="J69" s="5">
        <v>6</v>
      </c>
      <c r="K69" s="5">
        <v>4</v>
      </c>
      <c r="L69" s="5">
        <v>0</v>
      </c>
      <c r="M69" s="5">
        <v>0</v>
      </c>
      <c r="N69" s="32">
        <f t="shared" si="15"/>
        <v>0</v>
      </c>
      <c r="O69" s="5">
        <v>0</v>
      </c>
      <c r="P69" s="5">
        <v>0</v>
      </c>
      <c r="Q69" s="32">
        <f t="shared" si="16"/>
        <v>0</v>
      </c>
      <c r="R69" s="32">
        <f t="shared" si="17"/>
        <v>0</v>
      </c>
      <c r="S69" s="32">
        <f t="shared" si="18"/>
        <v>0</v>
      </c>
      <c r="T69" s="32">
        <f t="shared" si="19"/>
        <v>0</v>
      </c>
      <c r="U69" s="13">
        <v>0</v>
      </c>
      <c r="V69" s="13">
        <v>0</v>
      </c>
      <c r="W69" s="13">
        <f t="shared" si="20"/>
        <v>100</v>
      </c>
      <c r="X69" s="13">
        <f t="shared" si="21"/>
        <v>100</v>
      </c>
    </row>
    <row r="70" spans="2:24">
      <c r="B70" s="20">
        <v>43876</v>
      </c>
      <c r="C70" s="13">
        <v>488.83333333333331</v>
      </c>
      <c r="D70" s="13">
        <v>609.75</v>
      </c>
      <c r="E70" s="13">
        <v>609.75</v>
      </c>
      <c r="F70" s="13">
        <v>0</v>
      </c>
      <c r="G70" s="13">
        <v>0</v>
      </c>
      <c r="H70" s="5">
        <v>0</v>
      </c>
      <c r="I70" s="5">
        <v>0</v>
      </c>
      <c r="J70" s="5">
        <v>10</v>
      </c>
      <c r="K70" s="5">
        <v>4</v>
      </c>
      <c r="L70" s="5">
        <v>0</v>
      </c>
      <c r="M70" s="5">
        <v>0</v>
      </c>
      <c r="N70" s="32">
        <f t="shared" si="15"/>
        <v>0</v>
      </c>
      <c r="O70" s="5">
        <v>2</v>
      </c>
      <c r="P70" s="5">
        <v>0</v>
      </c>
      <c r="Q70" s="32">
        <f t="shared" si="16"/>
        <v>0.2</v>
      </c>
      <c r="R70" s="32">
        <f t="shared" si="17"/>
        <v>0</v>
      </c>
      <c r="S70" s="32">
        <f t="shared" si="18"/>
        <v>0</v>
      </c>
      <c r="T70" s="32">
        <f t="shared" si="19"/>
        <v>0</v>
      </c>
      <c r="U70" s="13">
        <v>0</v>
      </c>
      <c r="V70" s="13">
        <v>0</v>
      </c>
      <c r="W70" s="13">
        <f t="shared" si="20"/>
        <v>100</v>
      </c>
      <c r="X70" s="13">
        <f t="shared" si="21"/>
        <v>100</v>
      </c>
    </row>
    <row r="71" spans="2:24">
      <c r="B71" s="20">
        <v>43877</v>
      </c>
      <c r="C71" s="13">
        <v>573.08333333333337</v>
      </c>
      <c r="D71" s="13">
        <v>810.25</v>
      </c>
      <c r="E71" s="13">
        <v>810.25</v>
      </c>
      <c r="F71" s="13">
        <v>0</v>
      </c>
      <c r="G71" s="13">
        <v>0</v>
      </c>
      <c r="H71" s="5">
        <v>0</v>
      </c>
      <c r="I71" s="5">
        <v>0</v>
      </c>
      <c r="J71" s="5">
        <v>10</v>
      </c>
      <c r="K71" s="5">
        <v>4</v>
      </c>
      <c r="L71" s="5">
        <v>0</v>
      </c>
      <c r="M71" s="5">
        <v>0</v>
      </c>
      <c r="N71" s="32">
        <f t="shared" si="15"/>
        <v>0</v>
      </c>
      <c r="O71" s="5">
        <v>2</v>
      </c>
      <c r="P71" s="5">
        <v>0</v>
      </c>
      <c r="Q71" s="32">
        <f t="shared" si="16"/>
        <v>0.2</v>
      </c>
      <c r="R71" s="32">
        <f t="shared" si="17"/>
        <v>0</v>
      </c>
      <c r="S71" s="32">
        <f t="shared" si="18"/>
        <v>0</v>
      </c>
      <c r="T71" s="32">
        <f t="shared" si="19"/>
        <v>0</v>
      </c>
      <c r="U71" s="13">
        <v>0</v>
      </c>
      <c r="V71" s="13">
        <v>0</v>
      </c>
      <c r="W71" s="13">
        <f t="shared" si="20"/>
        <v>100</v>
      </c>
      <c r="X71" s="13">
        <f t="shared" si="21"/>
        <v>100</v>
      </c>
    </row>
    <row r="72" spans="2:24">
      <c r="B72" s="21">
        <v>43878</v>
      </c>
      <c r="C72" s="13">
        <v>671</v>
      </c>
      <c r="D72" s="13">
        <v>717.5</v>
      </c>
      <c r="E72" s="13">
        <v>717.5</v>
      </c>
      <c r="F72" s="13">
        <v>0</v>
      </c>
      <c r="G72" s="13">
        <v>0</v>
      </c>
      <c r="H72" s="5">
        <v>0</v>
      </c>
      <c r="I72" s="5">
        <v>0</v>
      </c>
      <c r="J72" s="5">
        <v>3</v>
      </c>
      <c r="K72" s="5">
        <v>2</v>
      </c>
      <c r="L72" s="5">
        <v>0</v>
      </c>
      <c r="M72" s="5">
        <v>0</v>
      </c>
      <c r="N72" s="32">
        <f t="shared" si="15"/>
        <v>0</v>
      </c>
      <c r="O72" s="5">
        <v>0</v>
      </c>
      <c r="P72" s="5">
        <v>0</v>
      </c>
      <c r="Q72" s="32">
        <f t="shared" si="16"/>
        <v>0</v>
      </c>
      <c r="R72" s="32">
        <f t="shared" si="17"/>
        <v>0</v>
      </c>
      <c r="S72" s="32">
        <f t="shared" si="18"/>
        <v>0</v>
      </c>
      <c r="T72" s="32">
        <f t="shared" si="19"/>
        <v>0</v>
      </c>
      <c r="U72" s="13">
        <v>0</v>
      </c>
      <c r="V72" s="13">
        <v>0</v>
      </c>
      <c r="W72" s="13">
        <f t="shared" si="20"/>
        <v>100</v>
      </c>
      <c r="X72" s="13">
        <f t="shared" si="21"/>
        <v>100</v>
      </c>
    </row>
    <row r="73" spans="2:24">
      <c r="B73" s="21">
        <v>43879</v>
      </c>
      <c r="C73" s="13">
        <v>485.88899999999995</v>
      </c>
      <c r="D73" s="13">
        <v>1024</v>
      </c>
      <c r="E73" s="13">
        <v>0</v>
      </c>
      <c r="F73" s="13">
        <v>1024</v>
      </c>
      <c r="G73" s="13">
        <v>0</v>
      </c>
      <c r="H73" s="5">
        <v>0</v>
      </c>
      <c r="I73" s="5">
        <v>0</v>
      </c>
      <c r="J73" s="5">
        <v>5</v>
      </c>
      <c r="K73" s="5">
        <v>3</v>
      </c>
      <c r="L73" s="5">
        <v>0</v>
      </c>
      <c r="M73" s="5">
        <v>0</v>
      </c>
      <c r="N73" s="32">
        <f t="shared" si="15"/>
        <v>0</v>
      </c>
      <c r="O73" s="5">
        <v>0</v>
      </c>
      <c r="P73" s="5">
        <v>0</v>
      </c>
      <c r="Q73" s="32">
        <f t="shared" si="16"/>
        <v>0</v>
      </c>
      <c r="R73" s="32">
        <f t="shared" si="17"/>
        <v>0</v>
      </c>
      <c r="S73" s="32">
        <f t="shared" si="18"/>
        <v>0</v>
      </c>
      <c r="T73" s="32">
        <f t="shared" si="19"/>
        <v>0</v>
      </c>
      <c r="U73" s="13">
        <v>0</v>
      </c>
      <c r="V73" s="13">
        <v>0</v>
      </c>
      <c r="W73" s="13">
        <f t="shared" si="20"/>
        <v>100</v>
      </c>
      <c r="X73" s="13">
        <f t="shared" si="21"/>
        <v>100</v>
      </c>
    </row>
    <row r="74" spans="2:24">
      <c r="B74" s="21">
        <v>43880</v>
      </c>
      <c r="C74" s="13">
        <v>932.86660000000006</v>
      </c>
      <c r="D74" s="13">
        <v>907.4375</v>
      </c>
      <c r="E74" s="13">
        <v>1136</v>
      </c>
      <c r="F74" s="13">
        <v>221.75</v>
      </c>
      <c r="G74" s="13">
        <v>0</v>
      </c>
      <c r="H74" s="5">
        <v>0</v>
      </c>
      <c r="I74" s="5">
        <v>0</v>
      </c>
      <c r="J74" s="5">
        <v>15</v>
      </c>
      <c r="K74" s="5">
        <v>11</v>
      </c>
      <c r="L74" s="5">
        <v>0</v>
      </c>
      <c r="M74" s="5">
        <v>0</v>
      </c>
      <c r="N74" s="32">
        <f t="shared" si="15"/>
        <v>0</v>
      </c>
      <c r="O74" s="5">
        <v>3</v>
      </c>
      <c r="P74" s="5">
        <v>3</v>
      </c>
      <c r="Q74" s="32">
        <f t="shared" si="16"/>
        <v>0.2</v>
      </c>
      <c r="R74" s="32">
        <f t="shared" si="17"/>
        <v>0</v>
      </c>
      <c r="S74" s="32">
        <f t="shared" si="18"/>
        <v>0.27272727272727271</v>
      </c>
      <c r="T74" s="32">
        <f t="shared" si="19"/>
        <v>0</v>
      </c>
      <c r="U74" s="13">
        <v>0</v>
      </c>
      <c r="V74" s="13">
        <v>0</v>
      </c>
      <c r="W74" s="13">
        <f t="shared" si="20"/>
        <v>100</v>
      </c>
      <c r="X74" s="13">
        <f t="shared" si="21"/>
        <v>100</v>
      </c>
    </row>
    <row r="75" spans="2:24">
      <c r="B75" s="21">
        <v>43881</v>
      </c>
      <c r="C75" s="13">
        <v>657</v>
      </c>
      <c r="D75" s="13">
        <v>708.5</v>
      </c>
      <c r="E75" s="13">
        <v>708.5</v>
      </c>
      <c r="F75" s="13">
        <v>0</v>
      </c>
      <c r="G75" s="13">
        <v>0</v>
      </c>
      <c r="H75" s="5">
        <v>0</v>
      </c>
      <c r="I75" s="5">
        <v>0</v>
      </c>
      <c r="J75" s="5">
        <v>3</v>
      </c>
      <c r="K75" s="5">
        <v>2</v>
      </c>
      <c r="L75" s="5">
        <v>0</v>
      </c>
      <c r="M75" s="5">
        <v>0</v>
      </c>
      <c r="N75" s="32">
        <f t="shared" si="15"/>
        <v>0</v>
      </c>
      <c r="O75" s="5">
        <v>0</v>
      </c>
      <c r="P75" s="5">
        <v>0</v>
      </c>
      <c r="Q75" s="32">
        <f t="shared" si="16"/>
        <v>0</v>
      </c>
      <c r="R75" s="32">
        <f t="shared" si="17"/>
        <v>0</v>
      </c>
      <c r="S75" s="32">
        <f t="shared" si="18"/>
        <v>0</v>
      </c>
      <c r="T75" s="32">
        <f t="shared" si="19"/>
        <v>0</v>
      </c>
      <c r="U75" s="13">
        <v>0</v>
      </c>
      <c r="V75" s="13">
        <v>0</v>
      </c>
      <c r="W75" s="13">
        <f t="shared" si="20"/>
        <v>100</v>
      </c>
      <c r="X75" s="13">
        <f t="shared" si="21"/>
        <v>100</v>
      </c>
    </row>
    <row r="76" spans="2:24">
      <c r="B76" s="21">
        <v>43882</v>
      </c>
      <c r="C76" s="13">
        <v>593.33333333333337</v>
      </c>
      <c r="D76" s="13">
        <v>622.5</v>
      </c>
      <c r="E76" s="13">
        <v>622.5</v>
      </c>
      <c r="F76" s="13">
        <v>0</v>
      </c>
      <c r="G76" s="13">
        <v>0</v>
      </c>
      <c r="H76" s="5">
        <v>0</v>
      </c>
      <c r="I76" s="5">
        <v>0</v>
      </c>
      <c r="J76" s="5">
        <v>3</v>
      </c>
      <c r="K76" s="5">
        <v>2</v>
      </c>
      <c r="L76" s="5">
        <v>0</v>
      </c>
      <c r="M76" s="5">
        <v>0</v>
      </c>
      <c r="N76" s="32">
        <f t="shared" si="15"/>
        <v>0</v>
      </c>
      <c r="O76" s="5">
        <v>0</v>
      </c>
      <c r="P76" s="5">
        <v>0</v>
      </c>
      <c r="Q76" s="32">
        <f t="shared" si="16"/>
        <v>0</v>
      </c>
      <c r="R76" s="32">
        <f t="shared" si="17"/>
        <v>0</v>
      </c>
      <c r="S76" s="32">
        <f t="shared" si="18"/>
        <v>0</v>
      </c>
      <c r="T76" s="32">
        <f t="shared" si="19"/>
        <v>0</v>
      </c>
      <c r="U76" s="13">
        <v>0</v>
      </c>
      <c r="V76" s="13">
        <v>0</v>
      </c>
      <c r="W76" s="13">
        <f t="shared" si="20"/>
        <v>100</v>
      </c>
      <c r="X76" s="13">
        <f t="shared" si="21"/>
        <v>100</v>
      </c>
    </row>
    <row r="77" spans="2:24">
      <c r="B77" s="20">
        <v>43883</v>
      </c>
      <c r="C77" s="13">
        <v>496.5</v>
      </c>
      <c r="D77" s="13">
        <v>623.25</v>
      </c>
      <c r="E77" s="13">
        <v>623.25</v>
      </c>
      <c r="F77" s="13">
        <v>0</v>
      </c>
      <c r="G77" s="13">
        <v>0</v>
      </c>
      <c r="H77" s="5">
        <v>0</v>
      </c>
      <c r="I77" s="5">
        <v>0</v>
      </c>
      <c r="J77" s="5">
        <v>10</v>
      </c>
      <c r="K77" s="5">
        <v>4</v>
      </c>
      <c r="L77" s="5">
        <v>0</v>
      </c>
      <c r="M77" s="5">
        <v>0</v>
      </c>
      <c r="N77" s="32">
        <f t="shared" si="15"/>
        <v>0</v>
      </c>
      <c r="O77" s="5">
        <v>2</v>
      </c>
      <c r="P77" s="5">
        <v>0</v>
      </c>
      <c r="Q77" s="32">
        <f t="shared" si="16"/>
        <v>0.2</v>
      </c>
      <c r="R77" s="32">
        <f t="shared" si="17"/>
        <v>0</v>
      </c>
      <c r="S77" s="32">
        <f t="shared" si="18"/>
        <v>0</v>
      </c>
      <c r="T77" s="32">
        <f t="shared" si="19"/>
        <v>0</v>
      </c>
      <c r="U77" s="13">
        <v>0</v>
      </c>
      <c r="V77" s="13">
        <v>0</v>
      </c>
      <c r="W77" s="13">
        <f t="shared" si="20"/>
        <v>100</v>
      </c>
      <c r="X77" s="13">
        <f t="shared" si="21"/>
        <v>100</v>
      </c>
    </row>
    <row r="78" spans="2:24">
      <c r="B78" s="20">
        <v>43884</v>
      </c>
      <c r="C78" s="13">
        <v>669.33333333333337</v>
      </c>
      <c r="D78" s="13">
        <v>812</v>
      </c>
      <c r="E78" s="13">
        <v>812</v>
      </c>
      <c r="F78" s="13">
        <v>0</v>
      </c>
      <c r="G78" s="13">
        <v>0</v>
      </c>
      <c r="H78" s="5">
        <v>0</v>
      </c>
      <c r="I78" s="5">
        <v>0</v>
      </c>
      <c r="J78" s="5">
        <v>3</v>
      </c>
      <c r="K78" s="5">
        <v>2</v>
      </c>
      <c r="L78" s="5">
        <v>0</v>
      </c>
      <c r="M78" s="5">
        <v>0</v>
      </c>
      <c r="N78" s="32">
        <f t="shared" si="15"/>
        <v>0</v>
      </c>
      <c r="O78" s="5">
        <v>0</v>
      </c>
      <c r="P78" s="5">
        <v>0</v>
      </c>
      <c r="Q78" s="32">
        <f t="shared" si="16"/>
        <v>0</v>
      </c>
      <c r="R78" s="32">
        <f t="shared" si="17"/>
        <v>0</v>
      </c>
      <c r="S78" s="32">
        <f t="shared" si="18"/>
        <v>0</v>
      </c>
      <c r="T78" s="32">
        <f t="shared" si="19"/>
        <v>0</v>
      </c>
      <c r="U78" s="13">
        <v>0</v>
      </c>
      <c r="V78" s="13">
        <v>0</v>
      </c>
      <c r="W78" s="13">
        <f t="shared" si="20"/>
        <v>100</v>
      </c>
      <c r="X78" s="13">
        <f t="shared" si="21"/>
        <v>100</v>
      </c>
    </row>
    <row r="79" spans="2:24">
      <c r="B79" s="21">
        <v>43885</v>
      </c>
      <c r="C79" s="13">
        <v>643</v>
      </c>
      <c r="D79" s="13">
        <v>696.5</v>
      </c>
      <c r="E79" s="13">
        <v>696.5</v>
      </c>
      <c r="F79" s="13">
        <v>0</v>
      </c>
      <c r="G79" s="13">
        <v>0</v>
      </c>
      <c r="H79" s="5">
        <v>0</v>
      </c>
      <c r="I79" s="5">
        <v>0</v>
      </c>
      <c r="J79" s="5">
        <v>3</v>
      </c>
      <c r="K79" s="5">
        <v>2</v>
      </c>
      <c r="L79" s="5">
        <v>0</v>
      </c>
      <c r="M79" s="5">
        <v>0</v>
      </c>
      <c r="N79" s="32">
        <f t="shared" si="15"/>
        <v>0</v>
      </c>
      <c r="O79" s="5">
        <v>0</v>
      </c>
      <c r="P79" s="5">
        <v>0</v>
      </c>
      <c r="Q79" s="32">
        <f t="shared" si="16"/>
        <v>0</v>
      </c>
      <c r="R79" s="32">
        <f t="shared" si="17"/>
        <v>0</v>
      </c>
      <c r="S79" s="32">
        <f t="shared" si="18"/>
        <v>0</v>
      </c>
      <c r="T79" s="32">
        <f t="shared" si="19"/>
        <v>0</v>
      </c>
      <c r="U79" s="13">
        <v>0</v>
      </c>
      <c r="V79" s="13">
        <v>0</v>
      </c>
      <c r="W79" s="13">
        <f t="shared" si="20"/>
        <v>100</v>
      </c>
      <c r="X79" s="13">
        <f t="shared" si="21"/>
        <v>100</v>
      </c>
    </row>
    <row r="80" spans="2:24">
      <c r="B80" s="21">
        <v>43886</v>
      </c>
      <c r="C80" s="13">
        <v>1003.125</v>
      </c>
      <c r="D80" s="13">
        <v>1094.3333333333333</v>
      </c>
      <c r="E80" s="13">
        <v>766.5</v>
      </c>
      <c r="F80" s="13">
        <v>1750</v>
      </c>
      <c r="G80" s="13">
        <v>0</v>
      </c>
      <c r="H80" s="5">
        <v>0</v>
      </c>
      <c r="I80" s="5">
        <v>0</v>
      </c>
      <c r="J80" s="5">
        <v>5</v>
      </c>
      <c r="K80" s="5">
        <v>4</v>
      </c>
      <c r="L80" s="5">
        <v>0</v>
      </c>
      <c r="M80" s="5">
        <v>0</v>
      </c>
      <c r="N80" s="32">
        <f t="shared" si="15"/>
        <v>0</v>
      </c>
      <c r="O80" s="5">
        <v>1</v>
      </c>
      <c r="P80" s="5">
        <v>1</v>
      </c>
      <c r="Q80" s="32">
        <f t="shared" si="16"/>
        <v>0.2</v>
      </c>
      <c r="R80" s="32">
        <f t="shared" si="17"/>
        <v>0</v>
      </c>
      <c r="S80" s="32">
        <f t="shared" si="18"/>
        <v>0.25</v>
      </c>
      <c r="T80" s="32">
        <f t="shared" si="19"/>
        <v>0</v>
      </c>
      <c r="U80" s="13">
        <v>0</v>
      </c>
      <c r="V80" s="13">
        <v>0</v>
      </c>
      <c r="W80" s="13">
        <f t="shared" si="20"/>
        <v>100</v>
      </c>
      <c r="X80" s="13">
        <f t="shared" si="21"/>
        <v>100</v>
      </c>
    </row>
    <row r="81" spans="2:24">
      <c r="B81" s="21">
        <v>43887</v>
      </c>
      <c r="C81" s="13">
        <v>642.33333333333337</v>
      </c>
      <c r="D81" s="13">
        <v>686.5</v>
      </c>
      <c r="E81" s="13">
        <v>686.5</v>
      </c>
      <c r="F81" s="13">
        <v>0</v>
      </c>
      <c r="G81" s="13">
        <v>0</v>
      </c>
      <c r="H81" s="5">
        <v>0</v>
      </c>
      <c r="I81" s="5">
        <v>0</v>
      </c>
      <c r="J81" s="5">
        <v>3</v>
      </c>
      <c r="K81" s="5">
        <v>2</v>
      </c>
      <c r="L81" s="5">
        <v>0</v>
      </c>
      <c r="M81" s="5">
        <v>0</v>
      </c>
      <c r="N81" s="32">
        <f t="shared" si="15"/>
        <v>0</v>
      </c>
      <c r="O81" s="5">
        <v>0</v>
      </c>
      <c r="P81" s="5">
        <v>0</v>
      </c>
      <c r="Q81" s="32">
        <f t="shared" si="16"/>
        <v>0</v>
      </c>
      <c r="R81" s="32">
        <f t="shared" si="17"/>
        <v>0</v>
      </c>
      <c r="S81" s="32">
        <f t="shared" si="18"/>
        <v>0</v>
      </c>
      <c r="T81" s="32">
        <f t="shared" si="19"/>
        <v>0</v>
      </c>
      <c r="U81" s="13">
        <v>0</v>
      </c>
      <c r="V81" s="13">
        <v>0</v>
      </c>
      <c r="W81" s="13">
        <f t="shared" si="20"/>
        <v>100</v>
      </c>
      <c r="X81" s="13">
        <f t="shared" si="21"/>
        <v>100</v>
      </c>
    </row>
    <row r="82" spans="2:24">
      <c r="B82" s="21">
        <v>43888</v>
      </c>
      <c r="C82" s="13">
        <v>648.33333333333337</v>
      </c>
      <c r="D82" s="13">
        <v>725.5</v>
      </c>
      <c r="E82" s="13">
        <v>725.5</v>
      </c>
      <c r="F82" s="13">
        <v>0</v>
      </c>
      <c r="G82" s="13">
        <v>0</v>
      </c>
      <c r="H82" s="5">
        <v>0</v>
      </c>
      <c r="I82" s="5">
        <v>0</v>
      </c>
      <c r="J82" s="5">
        <v>3</v>
      </c>
      <c r="K82" s="5">
        <v>2</v>
      </c>
      <c r="L82" s="5">
        <v>0</v>
      </c>
      <c r="M82" s="5">
        <v>0</v>
      </c>
      <c r="N82" s="32">
        <f t="shared" si="15"/>
        <v>0</v>
      </c>
      <c r="O82" s="5">
        <v>0</v>
      </c>
      <c r="P82" s="5">
        <v>0</v>
      </c>
      <c r="Q82" s="32">
        <f t="shared" si="16"/>
        <v>0</v>
      </c>
      <c r="R82" s="32">
        <f t="shared" si="17"/>
        <v>0</v>
      </c>
      <c r="S82" s="32">
        <f t="shared" si="18"/>
        <v>0</v>
      </c>
      <c r="T82" s="32">
        <f t="shared" si="19"/>
        <v>0</v>
      </c>
      <c r="U82" s="13">
        <v>0</v>
      </c>
      <c r="V82" s="13">
        <v>0</v>
      </c>
      <c r="W82" s="13">
        <f t="shared" si="20"/>
        <v>100</v>
      </c>
      <c r="X82" s="13">
        <f t="shared" si="21"/>
        <v>100</v>
      </c>
    </row>
    <row r="83" spans="2:24">
      <c r="B83" s="21">
        <v>43889</v>
      </c>
      <c r="C83" s="13">
        <v>834.58583333333343</v>
      </c>
      <c r="D83" s="13">
        <v>973.58325000000002</v>
      </c>
      <c r="E83" s="13">
        <v>1146.5</v>
      </c>
      <c r="F83" s="13">
        <v>800.66650000000004</v>
      </c>
      <c r="G83" s="13">
        <v>0</v>
      </c>
      <c r="H83" s="5">
        <v>0</v>
      </c>
      <c r="I83" s="5">
        <v>0</v>
      </c>
      <c r="J83" s="5">
        <v>115</v>
      </c>
      <c r="K83" s="5">
        <v>16</v>
      </c>
      <c r="L83" s="5">
        <v>0</v>
      </c>
      <c r="M83" s="5">
        <v>0</v>
      </c>
      <c r="N83" s="32">
        <f t="shared" si="15"/>
        <v>0</v>
      </c>
      <c r="O83" s="5">
        <v>3</v>
      </c>
      <c r="P83" s="5">
        <v>1</v>
      </c>
      <c r="Q83" s="32">
        <f t="shared" si="16"/>
        <v>2.6086956521739129E-2</v>
      </c>
      <c r="R83" s="32">
        <f t="shared" si="17"/>
        <v>0</v>
      </c>
      <c r="S83" s="32">
        <f t="shared" si="18"/>
        <v>6.25E-2</v>
      </c>
      <c r="T83" s="32">
        <f t="shared" si="19"/>
        <v>0</v>
      </c>
      <c r="U83" s="13">
        <v>0</v>
      </c>
      <c r="V83" s="13">
        <v>0</v>
      </c>
      <c r="W83" s="13">
        <f t="shared" si="20"/>
        <v>100</v>
      </c>
      <c r="X83" s="13">
        <f t="shared" si="21"/>
        <v>100</v>
      </c>
    </row>
    <row r="84" spans="2:24">
      <c r="B84" s="20">
        <v>43890</v>
      </c>
      <c r="C84" s="13">
        <v>813</v>
      </c>
      <c r="D84" s="13">
        <v>934.5</v>
      </c>
      <c r="E84" s="13">
        <v>934.5</v>
      </c>
      <c r="F84" s="13">
        <v>0</v>
      </c>
      <c r="G84" s="13">
        <v>0</v>
      </c>
      <c r="H84" s="5">
        <v>0</v>
      </c>
      <c r="I84" s="5">
        <v>0</v>
      </c>
      <c r="J84" s="5">
        <v>3</v>
      </c>
      <c r="K84" s="5">
        <v>2</v>
      </c>
      <c r="L84" s="5">
        <v>0</v>
      </c>
      <c r="M84" s="5">
        <v>0</v>
      </c>
      <c r="N84" s="32">
        <f t="shared" si="15"/>
        <v>0</v>
      </c>
      <c r="O84" s="5">
        <v>0</v>
      </c>
      <c r="P84" s="5">
        <v>0</v>
      </c>
      <c r="Q84" s="32">
        <f t="shared" si="16"/>
        <v>0</v>
      </c>
      <c r="R84" s="32">
        <f t="shared" si="17"/>
        <v>0</v>
      </c>
      <c r="S84" s="32">
        <f t="shared" si="18"/>
        <v>0</v>
      </c>
      <c r="T84" s="32">
        <f t="shared" si="19"/>
        <v>0</v>
      </c>
      <c r="U84" s="13">
        <v>0</v>
      </c>
      <c r="V84" s="13">
        <v>0</v>
      </c>
      <c r="W84" s="13">
        <f t="shared" si="20"/>
        <v>100</v>
      </c>
      <c r="X84" s="13">
        <f t="shared" si="21"/>
        <v>100</v>
      </c>
    </row>
    <row r="85" spans="2:24">
      <c r="B85" s="21"/>
      <c r="C85" s="13"/>
      <c r="D85" s="13"/>
      <c r="E85" s="13"/>
      <c r="F85" s="13"/>
      <c r="G85" s="13"/>
      <c r="H85" s="5"/>
      <c r="I85" s="5"/>
      <c r="J85" s="5"/>
      <c r="K85" s="5"/>
      <c r="L85" s="5"/>
      <c r="M85" s="5"/>
      <c r="N85" s="13"/>
      <c r="O85" s="5"/>
      <c r="P85" s="5"/>
      <c r="Q85" s="32"/>
      <c r="R85" s="32"/>
      <c r="S85" s="32"/>
      <c r="T85" s="32"/>
      <c r="U85" s="13"/>
      <c r="V85" s="13"/>
      <c r="W85" s="13"/>
      <c r="X85" s="13"/>
    </row>
    <row r="86" spans="2:24">
      <c r="B86" s="21"/>
      <c r="C86" s="13"/>
      <c r="D86" s="13"/>
      <c r="E86" s="13"/>
      <c r="F86" s="13"/>
      <c r="G86" s="13"/>
      <c r="H86" s="5"/>
      <c r="I86" s="5"/>
      <c r="J86" s="5"/>
      <c r="K86" s="5"/>
      <c r="L86" s="5"/>
      <c r="M86" s="5"/>
      <c r="N86" s="13"/>
      <c r="O86" s="5"/>
      <c r="P86" s="5"/>
      <c r="Q86" s="32"/>
      <c r="R86" s="32"/>
      <c r="S86" s="32"/>
      <c r="T86" s="32"/>
      <c r="U86" s="13"/>
      <c r="V86" s="13"/>
      <c r="W86" s="13"/>
      <c r="X86" s="13"/>
    </row>
    <row r="87" spans="2:24">
      <c r="B87" s="15" t="s">
        <v>2</v>
      </c>
      <c r="C87" s="16">
        <v>68413.514999999999</v>
      </c>
      <c r="D87" s="16">
        <v>51452.832999999999</v>
      </c>
      <c r="E87" s="16">
        <v>46123</v>
      </c>
      <c r="F87" s="16">
        <v>5329.8330000000005</v>
      </c>
      <c r="G87" s="16">
        <v>0</v>
      </c>
      <c r="H87" s="16">
        <v>0</v>
      </c>
      <c r="I87" s="16">
        <v>0</v>
      </c>
      <c r="J87" s="16">
        <v>255</v>
      </c>
      <c r="K87" s="16">
        <v>101</v>
      </c>
      <c r="L87" s="16">
        <v>0</v>
      </c>
      <c r="M87" s="16">
        <v>0</v>
      </c>
      <c r="N87" s="17" t="s">
        <v>34</v>
      </c>
      <c r="O87" s="16">
        <v>15</v>
      </c>
      <c r="P87" s="16">
        <v>5</v>
      </c>
      <c r="Q87" s="17" t="s">
        <v>34</v>
      </c>
      <c r="R87" s="17" t="s">
        <v>34</v>
      </c>
      <c r="S87" s="17" t="s">
        <v>34</v>
      </c>
      <c r="T87" s="17" t="s">
        <v>34</v>
      </c>
      <c r="U87" s="17" t="s">
        <v>34</v>
      </c>
      <c r="V87" s="17" t="s">
        <v>34</v>
      </c>
      <c r="W87" s="17" t="s">
        <v>34</v>
      </c>
      <c r="X87" s="17" t="s">
        <v>34</v>
      </c>
    </row>
    <row r="88" spans="2:24" ht="25.5">
      <c r="B88" s="19" t="s">
        <v>3</v>
      </c>
      <c r="C88" s="18">
        <v>686.50272183908044</v>
      </c>
      <c r="D88" s="18">
        <v>777.6989913793102</v>
      </c>
      <c r="E88" s="18">
        <v>803.33928571428567</v>
      </c>
      <c r="F88" s="18">
        <v>754.86108333333334</v>
      </c>
      <c r="G88" s="18">
        <v>0</v>
      </c>
      <c r="H88" s="17">
        <v>0</v>
      </c>
      <c r="I88" s="17">
        <v>0</v>
      </c>
      <c r="J88" s="18">
        <v>8.7931034482758612</v>
      </c>
      <c r="K88" s="18">
        <v>3.4827586206896552</v>
      </c>
      <c r="L88" s="18">
        <v>0</v>
      </c>
      <c r="M88" s="18">
        <v>0</v>
      </c>
      <c r="N88" s="33">
        <f>AVERAGE(N56:N86)</f>
        <v>0</v>
      </c>
      <c r="O88" s="18">
        <v>0.51724137931034486</v>
      </c>
      <c r="P88" s="18">
        <v>0.17241379310344829</v>
      </c>
      <c r="Q88" s="33">
        <f>AVERAGE(Q56:Q86)</f>
        <v>4.2278860569715145E-2</v>
      </c>
      <c r="R88" s="33">
        <f>AVERAGE(R56:R86)</f>
        <v>0</v>
      </c>
      <c r="S88" s="33">
        <f>AVERAGE(S56:S86)</f>
        <v>2.0180250783699057E-2</v>
      </c>
      <c r="T88" s="33">
        <f t="shared" ref="T88:X88" si="22">AVERAGE(T56:T86)</f>
        <v>0</v>
      </c>
      <c r="U88" s="18">
        <f t="shared" si="22"/>
        <v>0</v>
      </c>
      <c r="V88" s="18">
        <f t="shared" si="22"/>
        <v>0</v>
      </c>
      <c r="W88" s="18">
        <f t="shared" si="22"/>
        <v>100</v>
      </c>
      <c r="X88" s="18">
        <f t="shared" si="22"/>
        <v>100</v>
      </c>
    </row>
    <row r="91" spans="2:24" ht="25.5" customHeight="1">
      <c r="B91" s="29">
        <v>43862</v>
      </c>
      <c r="C91" s="34" t="s">
        <v>41</v>
      </c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6"/>
    </row>
    <row r="92" spans="2:24" ht="156">
      <c r="B92" s="19"/>
      <c r="C92" s="12"/>
      <c r="D92" s="10" t="s">
        <v>38</v>
      </c>
      <c r="E92" s="10" t="s">
        <v>39</v>
      </c>
      <c r="F92" s="10" t="s">
        <v>40</v>
      </c>
      <c r="G92" s="10" t="s">
        <v>14</v>
      </c>
      <c r="H92" s="10" t="s">
        <v>15</v>
      </c>
      <c r="I92" s="10" t="s">
        <v>16</v>
      </c>
      <c r="J92" s="10" t="s">
        <v>19</v>
      </c>
      <c r="K92" s="10" t="s">
        <v>20</v>
      </c>
      <c r="L92" s="10" t="s">
        <v>21</v>
      </c>
      <c r="M92" s="23" t="s">
        <v>23</v>
      </c>
      <c r="N92" s="10" t="s">
        <v>24</v>
      </c>
    </row>
    <row r="93" spans="2:24">
      <c r="B93" s="19"/>
      <c r="C93" s="12" t="s">
        <v>25</v>
      </c>
      <c r="D93" s="12" t="s">
        <v>25</v>
      </c>
      <c r="E93" s="12" t="s">
        <v>25</v>
      </c>
      <c r="F93" s="12" t="s">
        <v>25</v>
      </c>
      <c r="G93" s="12" t="s">
        <v>26</v>
      </c>
      <c r="H93" s="12" t="s">
        <v>27</v>
      </c>
      <c r="I93" s="12" t="s">
        <v>28</v>
      </c>
      <c r="J93" s="12" t="s">
        <v>28</v>
      </c>
      <c r="K93" s="12" t="s">
        <v>30</v>
      </c>
      <c r="L93" s="12" t="s">
        <v>31</v>
      </c>
      <c r="M93" s="24" t="s">
        <v>32</v>
      </c>
      <c r="N93" s="12" t="s">
        <v>33</v>
      </c>
    </row>
    <row r="94" spans="2:24">
      <c r="B94" s="19" t="s">
        <v>2</v>
      </c>
      <c r="C94" s="16">
        <f>SUM(C87:D87)</f>
        <v>119866.348</v>
      </c>
      <c r="D94" s="16">
        <f>D87</f>
        <v>51452.832999999999</v>
      </c>
      <c r="E94" s="16">
        <f t="shared" ref="E94:F94" si="23">E87</f>
        <v>46123</v>
      </c>
      <c r="F94" s="16">
        <f t="shared" si="23"/>
        <v>5329.8330000000005</v>
      </c>
      <c r="G94" s="16">
        <f>SUM(H87:I87)</f>
        <v>0</v>
      </c>
      <c r="H94" s="16">
        <f>SUM(J87:K87)</f>
        <v>356</v>
      </c>
      <c r="I94" s="16">
        <f>SUM(L87:M87)</f>
        <v>0</v>
      </c>
      <c r="J94" s="16">
        <f>SUM(O87:P87)</f>
        <v>20</v>
      </c>
      <c r="K94" s="17" t="s">
        <v>34</v>
      </c>
      <c r="L94" s="17" t="s">
        <v>34</v>
      </c>
      <c r="M94" s="25" t="s">
        <v>34</v>
      </c>
      <c r="N94" s="17" t="s">
        <v>34</v>
      </c>
    </row>
    <row r="95" spans="2:24" ht="25.5">
      <c r="B95" s="19" t="s">
        <v>3</v>
      </c>
      <c r="C95" s="22">
        <f>AVERAGE(C88:D88)</f>
        <v>732.10085660919526</v>
      </c>
      <c r="D95" s="22">
        <f>D88</f>
        <v>777.6989913793102</v>
      </c>
      <c r="E95" s="22">
        <f t="shared" ref="E95:F95" si="24">E88</f>
        <v>803.33928571428567</v>
      </c>
      <c r="F95" s="22">
        <f t="shared" si="24"/>
        <v>754.86108333333334</v>
      </c>
      <c r="G95" s="22">
        <f>AVERAGE(H88:I88)</f>
        <v>0</v>
      </c>
      <c r="H95" s="22">
        <f>AVERAGE(J88:K88)</f>
        <v>6.137931034482758</v>
      </c>
      <c r="I95" s="22">
        <f>AVERAGE(L88:M88)</f>
        <v>0</v>
      </c>
      <c r="J95" s="22">
        <f>AVERAGE(O88:P88)</f>
        <v>0.34482758620689657</v>
      </c>
      <c r="K95" s="33">
        <f>AVERAGE(Q88,S88)</f>
        <v>3.1229555676707099E-2</v>
      </c>
      <c r="L95" s="33">
        <f>AVERAGE(R88,T88)</f>
        <v>0</v>
      </c>
      <c r="M95" s="26">
        <f>AVERAGE(U88:V88)</f>
        <v>0</v>
      </c>
      <c r="N95" s="22">
        <f>AVERAGE(W88:X88)</f>
        <v>100</v>
      </c>
    </row>
    <row r="98" spans="2:24" hidden="1">
      <c r="B98" s="1" t="s">
        <v>35</v>
      </c>
      <c r="C98" s="11">
        <v>1</v>
      </c>
      <c r="D98" s="11">
        <v>2</v>
      </c>
      <c r="E98" s="11">
        <v>3</v>
      </c>
      <c r="F98" s="11">
        <v>4</v>
      </c>
      <c r="G98" s="11">
        <v>5</v>
      </c>
      <c r="H98" s="11">
        <v>6</v>
      </c>
      <c r="I98" s="11">
        <v>7</v>
      </c>
      <c r="J98" s="11">
        <v>8</v>
      </c>
      <c r="K98" s="11">
        <v>9</v>
      </c>
      <c r="L98" s="11">
        <v>10</v>
      </c>
      <c r="M98" s="11">
        <v>11</v>
      </c>
      <c r="N98" s="11">
        <v>12</v>
      </c>
      <c r="O98" s="11">
        <v>13</v>
      </c>
      <c r="P98" s="11">
        <v>14</v>
      </c>
      <c r="Q98" s="11">
        <v>15</v>
      </c>
      <c r="R98" s="11">
        <v>16</v>
      </c>
      <c r="S98" s="11">
        <v>17</v>
      </c>
      <c r="T98" s="11">
        <v>18</v>
      </c>
      <c r="U98" s="11">
        <v>19</v>
      </c>
      <c r="V98" s="11">
        <v>20</v>
      </c>
      <c r="W98" s="11">
        <v>21</v>
      </c>
      <c r="X98" s="11">
        <v>22</v>
      </c>
    </row>
    <row r="99" spans="2:24" ht="63.75">
      <c r="B99" s="6" t="s">
        <v>7</v>
      </c>
      <c r="C99" s="2" t="s">
        <v>0</v>
      </c>
      <c r="D99" s="2" t="s">
        <v>8</v>
      </c>
      <c r="E99" s="2" t="s">
        <v>8</v>
      </c>
      <c r="F99" s="2" t="s">
        <v>8</v>
      </c>
      <c r="G99" s="2" t="s">
        <v>8</v>
      </c>
      <c r="H99" s="2" t="s">
        <v>9</v>
      </c>
      <c r="I99" s="2" t="s">
        <v>10</v>
      </c>
      <c r="J99" s="2" t="s">
        <v>11</v>
      </c>
      <c r="K99" s="2" t="s">
        <v>12</v>
      </c>
      <c r="L99" s="2" t="s">
        <v>11</v>
      </c>
      <c r="M99" s="2" t="s">
        <v>12</v>
      </c>
      <c r="N99" s="2" t="s">
        <v>12</v>
      </c>
      <c r="O99" s="2" t="s">
        <v>11</v>
      </c>
      <c r="P99" s="2" t="s">
        <v>12</v>
      </c>
      <c r="Q99" s="2" t="s">
        <v>11</v>
      </c>
      <c r="R99" s="2" t="s">
        <v>11</v>
      </c>
      <c r="S99" s="2" t="s">
        <v>12</v>
      </c>
      <c r="T99" s="2" t="s">
        <v>12</v>
      </c>
      <c r="U99" s="2" t="s">
        <v>11</v>
      </c>
      <c r="V99" s="2" t="s">
        <v>12</v>
      </c>
      <c r="W99" s="2" t="s">
        <v>11</v>
      </c>
      <c r="X99" s="2" t="s">
        <v>12</v>
      </c>
    </row>
    <row r="100" spans="2:24" ht="144">
      <c r="B100" s="7" t="s">
        <v>13</v>
      </c>
      <c r="C100" s="9"/>
      <c r="D100" s="10"/>
      <c r="E100" s="10" t="s">
        <v>38</v>
      </c>
      <c r="F100" s="10" t="s">
        <v>39</v>
      </c>
      <c r="G100" s="10" t="s">
        <v>40</v>
      </c>
      <c r="H100" s="10" t="s">
        <v>14</v>
      </c>
      <c r="I100" s="10" t="s">
        <v>14</v>
      </c>
      <c r="J100" s="10" t="s">
        <v>15</v>
      </c>
      <c r="K100" s="10" t="s">
        <v>15</v>
      </c>
      <c r="L100" s="10" t="s">
        <v>16</v>
      </c>
      <c r="M100" s="10" t="s">
        <v>17</v>
      </c>
      <c r="N100" s="10" t="s">
        <v>18</v>
      </c>
      <c r="O100" s="10" t="s">
        <v>19</v>
      </c>
      <c r="P100" s="10" t="s">
        <v>19</v>
      </c>
      <c r="Q100" s="10" t="s">
        <v>20</v>
      </c>
      <c r="R100" s="10" t="s">
        <v>21</v>
      </c>
      <c r="S100" s="10" t="s">
        <v>22</v>
      </c>
      <c r="T100" s="10" t="s">
        <v>21</v>
      </c>
      <c r="U100" s="10" t="s">
        <v>23</v>
      </c>
      <c r="V100" s="10" t="s">
        <v>23</v>
      </c>
      <c r="W100" s="10" t="s">
        <v>24</v>
      </c>
      <c r="X100" s="10" t="s">
        <v>24</v>
      </c>
    </row>
    <row r="101" spans="2:24">
      <c r="B101" s="3" t="s">
        <v>1</v>
      </c>
      <c r="C101" s="12" t="s">
        <v>25</v>
      </c>
      <c r="D101" s="12" t="s">
        <v>25</v>
      </c>
      <c r="E101" s="12" t="s">
        <v>25</v>
      </c>
      <c r="F101" s="12" t="s">
        <v>25</v>
      </c>
      <c r="G101" s="12" t="s">
        <v>25</v>
      </c>
      <c r="H101" s="12" t="s">
        <v>26</v>
      </c>
      <c r="I101" s="12" t="s">
        <v>26</v>
      </c>
      <c r="J101" s="12" t="s">
        <v>27</v>
      </c>
      <c r="K101" s="12" t="s">
        <v>27</v>
      </c>
      <c r="L101" s="12" t="s">
        <v>28</v>
      </c>
      <c r="M101" s="12" t="s">
        <v>28</v>
      </c>
      <c r="N101" s="12" t="s">
        <v>29</v>
      </c>
      <c r="O101" s="12" t="s">
        <v>28</v>
      </c>
      <c r="P101" s="12" t="s">
        <v>28</v>
      </c>
      <c r="Q101" s="12" t="s">
        <v>30</v>
      </c>
      <c r="R101" s="12" t="s">
        <v>31</v>
      </c>
      <c r="S101" s="12" t="s">
        <v>30</v>
      </c>
      <c r="T101" s="12" t="s">
        <v>31</v>
      </c>
      <c r="U101" s="12" t="s">
        <v>32</v>
      </c>
      <c r="V101" s="12" t="s">
        <v>32</v>
      </c>
      <c r="W101" s="12" t="s">
        <v>33</v>
      </c>
      <c r="X101" s="12" t="s">
        <v>33</v>
      </c>
    </row>
    <row r="102" spans="2:24">
      <c r="B102" s="20">
        <v>43891</v>
      </c>
      <c r="C102" s="13">
        <v>613.66666666666663</v>
      </c>
      <c r="D102" s="13">
        <v>613</v>
      </c>
      <c r="E102" s="13">
        <v>613</v>
      </c>
      <c r="F102" s="13">
        <v>0</v>
      </c>
      <c r="G102" s="13">
        <v>0</v>
      </c>
      <c r="H102" s="5">
        <v>0</v>
      </c>
      <c r="I102" s="5">
        <v>0</v>
      </c>
      <c r="J102" s="5">
        <v>3</v>
      </c>
      <c r="K102" s="5">
        <v>2</v>
      </c>
      <c r="L102" s="5">
        <v>0</v>
      </c>
      <c r="M102" s="5">
        <v>0</v>
      </c>
      <c r="N102" s="32">
        <f>IF(M102=0,0,M102/K102)</f>
        <v>0</v>
      </c>
      <c r="O102" s="5">
        <v>0</v>
      </c>
      <c r="P102" s="5">
        <v>0</v>
      </c>
      <c r="Q102" s="32">
        <f>IF(O102=0,0,O102/J102)</f>
        <v>0</v>
      </c>
      <c r="R102" s="32">
        <f>IF(L102=0,0,L102/J102)</f>
        <v>0</v>
      </c>
      <c r="S102" s="32">
        <f>IF(P102=0,0,P102/K102)</f>
        <v>0</v>
      </c>
      <c r="T102" s="32">
        <f>IF(N102=0,0,N102/K102)</f>
        <v>0</v>
      </c>
      <c r="U102" s="13">
        <v>0</v>
      </c>
      <c r="V102" s="13">
        <v>0</v>
      </c>
      <c r="W102" s="13">
        <f>100-U102</f>
        <v>100</v>
      </c>
      <c r="X102" s="13">
        <f>100-V102</f>
        <v>100</v>
      </c>
    </row>
    <row r="103" spans="2:24">
      <c r="B103" s="21">
        <v>43892</v>
      </c>
      <c r="C103" s="13">
        <v>1024.3785</v>
      </c>
      <c r="D103" s="13">
        <v>1105.6666666666667</v>
      </c>
      <c r="E103" s="13">
        <v>1260.5</v>
      </c>
      <c r="F103" s="13">
        <v>796</v>
      </c>
      <c r="G103" s="13">
        <v>0</v>
      </c>
      <c r="H103" s="5">
        <v>0</v>
      </c>
      <c r="I103" s="5">
        <v>0</v>
      </c>
      <c r="J103" s="5">
        <v>40</v>
      </c>
      <c r="K103" s="5">
        <v>3</v>
      </c>
      <c r="L103" s="5">
        <v>0</v>
      </c>
      <c r="M103" s="5">
        <v>0</v>
      </c>
      <c r="N103" s="32">
        <f t="shared" ref="N103:N132" si="25">IF(M103=0,0,M103/K103)</f>
        <v>0</v>
      </c>
      <c r="O103" s="5">
        <v>0</v>
      </c>
      <c r="P103" s="5">
        <v>0</v>
      </c>
      <c r="Q103" s="32">
        <f t="shared" ref="Q103:Q131" si="26">IF(O103=0,0,O103/J103)</f>
        <v>0</v>
      </c>
      <c r="R103" s="32">
        <f t="shared" ref="R103:R131" si="27">IF(L103=0,0,L103/J103)</f>
        <v>0</v>
      </c>
      <c r="S103" s="32">
        <f t="shared" ref="S103:S131" si="28">IF(P103=0,0,P103/K103)</f>
        <v>0</v>
      </c>
      <c r="T103" s="32">
        <f t="shared" ref="T103:T131" si="29">IF(N103=0,0,N103/K103)</f>
        <v>0</v>
      </c>
      <c r="U103" s="13">
        <v>0</v>
      </c>
      <c r="V103" s="13">
        <v>0</v>
      </c>
      <c r="W103" s="13">
        <f t="shared" ref="W103:W131" si="30">100-U103</f>
        <v>100</v>
      </c>
      <c r="X103" s="13">
        <f t="shared" ref="X103:X131" si="31">100-V103</f>
        <v>100</v>
      </c>
    </row>
    <row r="104" spans="2:24">
      <c r="B104" s="21">
        <v>43893</v>
      </c>
      <c r="C104" s="13">
        <v>610.65125</v>
      </c>
      <c r="D104" s="13">
        <v>583.25</v>
      </c>
      <c r="E104" s="13">
        <v>734</v>
      </c>
      <c r="F104" s="13">
        <v>281.75</v>
      </c>
      <c r="G104" s="13">
        <v>0</v>
      </c>
      <c r="H104" s="5">
        <v>0</v>
      </c>
      <c r="I104" s="5">
        <v>0</v>
      </c>
      <c r="J104" s="5">
        <v>120</v>
      </c>
      <c r="K104" s="5">
        <v>6</v>
      </c>
      <c r="L104" s="5">
        <v>0</v>
      </c>
      <c r="M104" s="5">
        <v>0</v>
      </c>
      <c r="N104" s="32">
        <f t="shared" si="25"/>
        <v>0</v>
      </c>
      <c r="O104" s="5">
        <v>0</v>
      </c>
      <c r="P104" s="5">
        <v>0</v>
      </c>
      <c r="Q104" s="32">
        <f t="shared" si="26"/>
        <v>0</v>
      </c>
      <c r="R104" s="32">
        <f t="shared" si="27"/>
        <v>0</v>
      </c>
      <c r="S104" s="32">
        <f t="shared" si="28"/>
        <v>0</v>
      </c>
      <c r="T104" s="32">
        <f t="shared" si="29"/>
        <v>0</v>
      </c>
      <c r="U104" s="13">
        <v>0</v>
      </c>
      <c r="V104" s="13">
        <v>0</v>
      </c>
      <c r="W104" s="13">
        <f t="shared" si="30"/>
        <v>100</v>
      </c>
      <c r="X104" s="13">
        <f t="shared" si="31"/>
        <v>100</v>
      </c>
    </row>
    <row r="105" spans="2:24">
      <c r="B105" s="21">
        <v>43894</v>
      </c>
      <c r="C105" s="13">
        <v>680</v>
      </c>
      <c r="D105" s="13">
        <v>735</v>
      </c>
      <c r="E105" s="13">
        <v>735</v>
      </c>
      <c r="F105" s="13">
        <v>0</v>
      </c>
      <c r="G105" s="13">
        <v>0</v>
      </c>
      <c r="H105" s="5">
        <v>0</v>
      </c>
      <c r="I105" s="5">
        <v>0</v>
      </c>
      <c r="J105" s="5">
        <v>3</v>
      </c>
      <c r="K105" s="5">
        <v>2</v>
      </c>
      <c r="L105" s="5">
        <v>0</v>
      </c>
      <c r="M105" s="5">
        <v>0</v>
      </c>
      <c r="N105" s="32">
        <f t="shared" si="25"/>
        <v>0</v>
      </c>
      <c r="O105" s="5">
        <v>0</v>
      </c>
      <c r="P105" s="5">
        <v>0</v>
      </c>
      <c r="Q105" s="32">
        <f t="shared" si="26"/>
        <v>0</v>
      </c>
      <c r="R105" s="32">
        <f t="shared" si="27"/>
        <v>0</v>
      </c>
      <c r="S105" s="32">
        <f t="shared" si="28"/>
        <v>0</v>
      </c>
      <c r="T105" s="32">
        <f t="shared" si="29"/>
        <v>0</v>
      </c>
      <c r="U105" s="13">
        <v>0</v>
      </c>
      <c r="V105" s="13">
        <v>0</v>
      </c>
      <c r="W105" s="13">
        <f t="shared" si="30"/>
        <v>100</v>
      </c>
      <c r="X105" s="13">
        <f t="shared" si="31"/>
        <v>100</v>
      </c>
    </row>
    <row r="106" spans="2:24">
      <c r="B106" s="21">
        <v>43895</v>
      </c>
      <c r="C106" s="13">
        <v>1023</v>
      </c>
      <c r="D106" s="13">
        <v>1196</v>
      </c>
      <c r="E106" s="13">
        <v>1196</v>
      </c>
      <c r="F106" s="13">
        <v>0</v>
      </c>
      <c r="G106" s="13">
        <v>0</v>
      </c>
      <c r="H106" s="5">
        <v>0</v>
      </c>
      <c r="I106" s="5">
        <v>0</v>
      </c>
      <c r="J106" s="5">
        <v>3</v>
      </c>
      <c r="K106" s="5">
        <v>2</v>
      </c>
      <c r="L106" s="5">
        <v>0</v>
      </c>
      <c r="M106" s="5">
        <v>0</v>
      </c>
      <c r="N106" s="32">
        <f t="shared" si="25"/>
        <v>0</v>
      </c>
      <c r="O106" s="5">
        <v>0</v>
      </c>
      <c r="P106" s="5">
        <v>0</v>
      </c>
      <c r="Q106" s="32">
        <f t="shared" si="26"/>
        <v>0</v>
      </c>
      <c r="R106" s="32">
        <f t="shared" si="27"/>
        <v>0</v>
      </c>
      <c r="S106" s="32">
        <f t="shared" si="28"/>
        <v>0</v>
      </c>
      <c r="T106" s="32">
        <f t="shared" si="29"/>
        <v>0</v>
      </c>
      <c r="U106" s="13">
        <v>0</v>
      </c>
      <c r="V106" s="13">
        <v>0</v>
      </c>
      <c r="W106" s="13">
        <f t="shared" si="30"/>
        <v>100</v>
      </c>
      <c r="X106" s="13">
        <f t="shared" si="31"/>
        <v>100</v>
      </c>
    </row>
    <row r="107" spans="2:24">
      <c r="B107" s="21">
        <v>43896</v>
      </c>
      <c r="C107" s="13">
        <v>734</v>
      </c>
      <c r="D107" s="13">
        <v>816.5</v>
      </c>
      <c r="E107" s="13">
        <v>816.5</v>
      </c>
      <c r="F107" s="13">
        <v>0</v>
      </c>
      <c r="G107" s="13">
        <v>0</v>
      </c>
      <c r="H107" s="5">
        <v>0</v>
      </c>
      <c r="I107" s="5">
        <v>0</v>
      </c>
      <c r="J107" s="5">
        <v>3</v>
      </c>
      <c r="K107" s="5">
        <v>2</v>
      </c>
      <c r="L107" s="5">
        <v>0</v>
      </c>
      <c r="M107" s="5">
        <v>0</v>
      </c>
      <c r="N107" s="32">
        <f t="shared" si="25"/>
        <v>0</v>
      </c>
      <c r="O107" s="5">
        <v>0</v>
      </c>
      <c r="P107" s="5">
        <v>0</v>
      </c>
      <c r="Q107" s="32">
        <f t="shared" si="26"/>
        <v>0</v>
      </c>
      <c r="R107" s="32">
        <f t="shared" si="27"/>
        <v>0</v>
      </c>
      <c r="S107" s="32">
        <f t="shared" si="28"/>
        <v>0</v>
      </c>
      <c r="T107" s="32">
        <f t="shared" si="29"/>
        <v>0</v>
      </c>
      <c r="U107" s="13">
        <v>0</v>
      </c>
      <c r="V107" s="13">
        <v>0</v>
      </c>
      <c r="W107" s="13">
        <f t="shared" si="30"/>
        <v>100</v>
      </c>
      <c r="X107" s="13">
        <f t="shared" si="31"/>
        <v>100</v>
      </c>
    </row>
    <row r="108" spans="2:24">
      <c r="B108" s="20">
        <v>43897</v>
      </c>
      <c r="C108" s="13">
        <v>742.66666666666663</v>
      </c>
      <c r="D108" s="13">
        <v>816</v>
      </c>
      <c r="E108" s="13">
        <v>816</v>
      </c>
      <c r="F108" s="13">
        <v>0</v>
      </c>
      <c r="G108" s="13">
        <v>0</v>
      </c>
      <c r="H108" s="5">
        <v>0</v>
      </c>
      <c r="I108" s="5">
        <v>0</v>
      </c>
      <c r="J108" s="5">
        <v>3</v>
      </c>
      <c r="K108" s="5">
        <v>2</v>
      </c>
      <c r="L108" s="5">
        <v>0</v>
      </c>
      <c r="M108" s="5">
        <v>0</v>
      </c>
      <c r="N108" s="32">
        <f t="shared" si="25"/>
        <v>0</v>
      </c>
      <c r="O108" s="5">
        <v>0</v>
      </c>
      <c r="P108" s="5">
        <v>0</v>
      </c>
      <c r="Q108" s="32">
        <f t="shared" si="26"/>
        <v>0</v>
      </c>
      <c r="R108" s="32">
        <f t="shared" si="27"/>
        <v>0</v>
      </c>
      <c r="S108" s="32">
        <f t="shared" si="28"/>
        <v>0</v>
      </c>
      <c r="T108" s="32">
        <f t="shared" si="29"/>
        <v>0</v>
      </c>
      <c r="U108" s="13">
        <v>0</v>
      </c>
      <c r="V108" s="13">
        <v>0</v>
      </c>
      <c r="W108" s="13">
        <f t="shared" si="30"/>
        <v>100</v>
      </c>
      <c r="X108" s="13">
        <f t="shared" si="31"/>
        <v>100</v>
      </c>
    </row>
    <row r="109" spans="2:24">
      <c r="B109" s="20">
        <v>43898</v>
      </c>
      <c r="C109" s="13">
        <v>621.25</v>
      </c>
      <c r="D109" s="13">
        <v>890.5</v>
      </c>
      <c r="E109" s="13">
        <v>890.5</v>
      </c>
      <c r="F109" s="13">
        <v>0</v>
      </c>
      <c r="G109" s="13">
        <v>0</v>
      </c>
      <c r="H109" s="5">
        <v>0</v>
      </c>
      <c r="I109" s="5">
        <v>0</v>
      </c>
      <c r="J109" s="5">
        <v>10</v>
      </c>
      <c r="K109" s="5">
        <v>4</v>
      </c>
      <c r="L109" s="5">
        <v>0</v>
      </c>
      <c r="M109" s="5">
        <v>0</v>
      </c>
      <c r="N109" s="32">
        <f t="shared" si="25"/>
        <v>0</v>
      </c>
      <c r="O109" s="5">
        <v>2</v>
      </c>
      <c r="P109" s="5">
        <v>0</v>
      </c>
      <c r="Q109" s="32">
        <f t="shared" si="26"/>
        <v>0.2</v>
      </c>
      <c r="R109" s="32">
        <f t="shared" si="27"/>
        <v>0</v>
      </c>
      <c r="S109" s="32">
        <f t="shared" si="28"/>
        <v>0</v>
      </c>
      <c r="T109" s="32">
        <f t="shared" si="29"/>
        <v>0</v>
      </c>
      <c r="U109" s="13">
        <v>0</v>
      </c>
      <c r="V109" s="13">
        <v>0</v>
      </c>
      <c r="W109" s="13">
        <f t="shared" si="30"/>
        <v>100</v>
      </c>
      <c r="X109" s="13">
        <f t="shared" si="31"/>
        <v>100</v>
      </c>
    </row>
    <row r="110" spans="2:24">
      <c r="B110" s="21">
        <v>43899</v>
      </c>
      <c r="C110" s="13">
        <v>718.66666666666663</v>
      </c>
      <c r="D110" s="13">
        <v>814.5</v>
      </c>
      <c r="E110" s="13">
        <v>814.5</v>
      </c>
      <c r="F110" s="13">
        <v>0</v>
      </c>
      <c r="G110" s="13">
        <v>0</v>
      </c>
      <c r="H110" s="5">
        <v>0</v>
      </c>
      <c r="I110" s="5">
        <v>0</v>
      </c>
      <c r="J110" s="5">
        <v>3</v>
      </c>
      <c r="K110" s="5">
        <v>2</v>
      </c>
      <c r="L110" s="5">
        <v>0</v>
      </c>
      <c r="M110" s="5">
        <v>0</v>
      </c>
      <c r="N110" s="32">
        <f t="shared" si="25"/>
        <v>0</v>
      </c>
      <c r="O110" s="5">
        <v>0</v>
      </c>
      <c r="P110" s="5">
        <v>0</v>
      </c>
      <c r="Q110" s="32">
        <f t="shared" si="26"/>
        <v>0</v>
      </c>
      <c r="R110" s="32">
        <f t="shared" si="27"/>
        <v>0</v>
      </c>
      <c r="S110" s="32">
        <f t="shared" si="28"/>
        <v>0</v>
      </c>
      <c r="T110" s="32">
        <f t="shared" si="29"/>
        <v>0</v>
      </c>
      <c r="U110" s="13">
        <v>0</v>
      </c>
      <c r="V110" s="13">
        <v>0</v>
      </c>
      <c r="W110" s="13">
        <f t="shared" si="30"/>
        <v>100</v>
      </c>
      <c r="X110" s="13">
        <f t="shared" si="31"/>
        <v>100</v>
      </c>
    </row>
    <row r="111" spans="2:24">
      <c r="B111" s="21">
        <v>43900</v>
      </c>
      <c r="C111" s="13">
        <v>847.66666666666663</v>
      </c>
      <c r="D111" s="13">
        <v>963</v>
      </c>
      <c r="E111" s="13">
        <v>963</v>
      </c>
      <c r="F111" s="13">
        <v>0</v>
      </c>
      <c r="G111" s="13">
        <v>0</v>
      </c>
      <c r="H111" s="5">
        <v>0</v>
      </c>
      <c r="I111" s="5">
        <v>0</v>
      </c>
      <c r="J111" s="5">
        <v>3</v>
      </c>
      <c r="K111" s="5">
        <v>2</v>
      </c>
      <c r="L111" s="5">
        <v>0</v>
      </c>
      <c r="M111" s="5">
        <v>0</v>
      </c>
      <c r="N111" s="32">
        <f t="shared" si="25"/>
        <v>0</v>
      </c>
      <c r="O111" s="5">
        <v>0</v>
      </c>
      <c r="P111" s="5">
        <v>0</v>
      </c>
      <c r="Q111" s="32">
        <f t="shared" si="26"/>
        <v>0</v>
      </c>
      <c r="R111" s="32">
        <f t="shared" si="27"/>
        <v>0</v>
      </c>
      <c r="S111" s="32">
        <f t="shared" si="28"/>
        <v>0</v>
      </c>
      <c r="T111" s="32">
        <f t="shared" si="29"/>
        <v>0</v>
      </c>
      <c r="U111" s="13">
        <v>0</v>
      </c>
      <c r="V111" s="13">
        <v>0</v>
      </c>
      <c r="W111" s="13">
        <f t="shared" si="30"/>
        <v>100</v>
      </c>
      <c r="X111" s="13">
        <f t="shared" si="31"/>
        <v>100</v>
      </c>
    </row>
    <row r="112" spans="2:24">
      <c r="B112" s="21">
        <v>43901</v>
      </c>
      <c r="C112" s="13">
        <v>777</v>
      </c>
      <c r="D112" s="13">
        <v>904</v>
      </c>
      <c r="E112" s="13">
        <v>904</v>
      </c>
      <c r="F112" s="13">
        <v>0</v>
      </c>
      <c r="G112" s="13">
        <v>0</v>
      </c>
      <c r="H112" s="5">
        <v>0</v>
      </c>
      <c r="I112" s="5">
        <v>0</v>
      </c>
      <c r="J112" s="5">
        <v>3</v>
      </c>
      <c r="K112" s="5">
        <v>2</v>
      </c>
      <c r="L112" s="5">
        <v>0</v>
      </c>
      <c r="M112" s="5">
        <v>0</v>
      </c>
      <c r="N112" s="32">
        <f t="shared" si="25"/>
        <v>0</v>
      </c>
      <c r="O112" s="5">
        <v>0</v>
      </c>
      <c r="P112" s="5">
        <v>0</v>
      </c>
      <c r="Q112" s="32">
        <f t="shared" si="26"/>
        <v>0</v>
      </c>
      <c r="R112" s="32">
        <f t="shared" si="27"/>
        <v>0</v>
      </c>
      <c r="S112" s="32">
        <f t="shared" si="28"/>
        <v>0</v>
      </c>
      <c r="T112" s="32">
        <f t="shared" si="29"/>
        <v>0</v>
      </c>
      <c r="U112" s="13">
        <v>0</v>
      </c>
      <c r="V112" s="13">
        <v>0</v>
      </c>
      <c r="W112" s="13">
        <f t="shared" si="30"/>
        <v>100</v>
      </c>
      <c r="X112" s="13">
        <f t="shared" si="31"/>
        <v>100</v>
      </c>
    </row>
    <row r="113" spans="2:24">
      <c r="B113" s="21">
        <v>43902</v>
      </c>
      <c r="C113" s="13">
        <v>713.66666666666663</v>
      </c>
      <c r="D113" s="13">
        <v>776</v>
      </c>
      <c r="E113" s="13">
        <v>776</v>
      </c>
      <c r="F113" s="13">
        <v>0</v>
      </c>
      <c r="G113" s="13">
        <v>0</v>
      </c>
      <c r="H113" s="5">
        <v>0</v>
      </c>
      <c r="I113" s="5">
        <v>0</v>
      </c>
      <c r="J113" s="5">
        <v>3</v>
      </c>
      <c r="K113" s="5">
        <v>2</v>
      </c>
      <c r="L113" s="5">
        <v>0</v>
      </c>
      <c r="M113" s="5">
        <v>0</v>
      </c>
      <c r="N113" s="32">
        <f t="shared" si="25"/>
        <v>0</v>
      </c>
      <c r="O113" s="5">
        <v>0</v>
      </c>
      <c r="P113" s="5">
        <v>0</v>
      </c>
      <c r="Q113" s="32">
        <f t="shared" si="26"/>
        <v>0</v>
      </c>
      <c r="R113" s="32">
        <f t="shared" si="27"/>
        <v>0</v>
      </c>
      <c r="S113" s="32">
        <f t="shared" si="28"/>
        <v>0</v>
      </c>
      <c r="T113" s="32">
        <f t="shared" si="29"/>
        <v>0</v>
      </c>
      <c r="U113" s="13">
        <v>0</v>
      </c>
      <c r="V113" s="13">
        <v>0</v>
      </c>
      <c r="W113" s="13">
        <f t="shared" si="30"/>
        <v>100</v>
      </c>
      <c r="X113" s="13">
        <f t="shared" si="31"/>
        <v>100</v>
      </c>
    </row>
    <row r="114" spans="2:24">
      <c r="B114" s="21">
        <v>43903</v>
      </c>
      <c r="C114" s="13">
        <v>1013</v>
      </c>
      <c r="D114" s="13">
        <v>1198</v>
      </c>
      <c r="E114" s="13">
        <v>1198</v>
      </c>
      <c r="F114" s="13">
        <v>0</v>
      </c>
      <c r="G114" s="13">
        <v>0</v>
      </c>
      <c r="H114" s="5">
        <v>0</v>
      </c>
      <c r="I114" s="5">
        <v>0</v>
      </c>
      <c r="J114" s="5">
        <v>3</v>
      </c>
      <c r="K114" s="5">
        <v>2</v>
      </c>
      <c r="L114" s="5">
        <v>0</v>
      </c>
      <c r="M114" s="5">
        <v>0</v>
      </c>
      <c r="N114" s="32">
        <f t="shared" si="25"/>
        <v>0</v>
      </c>
      <c r="O114" s="5">
        <v>0</v>
      </c>
      <c r="P114" s="5">
        <v>0</v>
      </c>
      <c r="Q114" s="32">
        <f t="shared" si="26"/>
        <v>0</v>
      </c>
      <c r="R114" s="32">
        <f t="shared" si="27"/>
        <v>0</v>
      </c>
      <c r="S114" s="32">
        <f t="shared" si="28"/>
        <v>0</v>
      </c>
      <c r="T114" s="32">
        <f t="shared" si="29"/>
        <v>0</v>
      </c>
      <c r="U114" s="13">
        <v>0</v>
      </c>
      <c r="V114" s="13">
        <v>0</v>
      </c>
      <c r="W114" s="13">
        <f t="shared" si="30"/>
        <v>100</v>
      </c>
      <c r="X114" s="13">
        <f t="shared" si="31"/>
        <v>100</v>
      </c>
    </row>
    <row r="115" spans="2:24">
      <c r="B115" s="20">
        <v>43904</v>
      </c>
      <c r="C115" s="13">
        <v>796.5</v>
      </c>
      <c r="D115" s="13">
        <v>906.25</v>
      </c>
      <c r="E115" s="13">
        <v>906.25</v>
      </c>
      <c r="F115" s="13">
        <v>0</v>
      </c>
      <c r="G115" s="13">
        <v>0</v>
      </c>
      <c r="H115" s="5">
        <v>0</v>
      </c>
      <c r="I115" s="5">
        <v>0</v>
      </c>
      <c r="J115" s="5">
        <v>6</v>
      </c>
      <c r="K115" s="5">
        <v>4</v>
      </c>
      <c r="L115" s="5">
        <v>0</v>
      </c>
      <c r="M115" s="5">
        <v>0</v>
      </c>
      <c r="N115" s="32">
        <f t="shared" si="25"/>
        <v>0</v>
      </c>
      <c r="O115" s="5">
        <v>0</v>
      </c>
      <c r="P115" s="5">
        <v>0</v>
      </c>
      <c r="Q115" s="32">
        <f t="shared" si="26"/>
        <v>0</v>
      </c>
      <c r="R115" s="32">
        <f t="shared" si="27"/>
        <v>0</v>
      </c>
      <c r="S115" s="32">
        <f t="shared" si="28"/>
        <v>0</v>
      </c>
      <c r="T115" s="32">
        <f t="shared" si="29"/>
        <v>0</v>
      </c>
      <c r="U115" s="13">
        <v>0</v>
      </c>
      <c r="V115" s="13">
        <v>0</v>
      </c>
      <c r="W115" s="13">
        <f t="shared" si="30"/>
        <v>100</v>
      </c>
      <c r="X115" s="13">
        <f t="shared" si="31"/>
        <v>100</v>
      </c>
    </row>
    <row r="116" spans="2:24">
      <c r="B116" s="20">
        <v>43905</v>
      </c>
      <c r="C116" s="13">
        <v>1298.6666666666667</v>
      </c>
      <c r="D116" s="13">
        <v>1660.5</v>
      </c>
      <c r="E116" s="13">
        <v>1660.5</v>
      </c>
      <c r="F116" s="13">
        <v>0</v>
      </c>
      <c r="G116" s="13">
        <v>0</v>
      </c>
      <c r="H116" s="5">
        <v>0</v>
      </c>
      <c r="I116" s="5">
        <v>0</v>
      </c>
      <c r="J116" s="5">
        <v>3</v>
      </c>
      <c r="K116" s="5">
        <v>2</v>
      </c>
      <c r="L116" s="5">
        <v>0</v>
      </c>
      <c r="M116" s="5">
        <v>0</v>
      </c>
      <c r="N116" s="32">
        <f t="shared" si="25"/>
        <v>0</v>
      </c>
      <c r="O116" s="5">
        <v>0</v>
      </c>
      <c r="P116" s="5">
        <v>0</v>
      </c>
      <c r="Q116" s="32">
        <f t="shared" si="26"/>
        <v>0</v>
      </c>
      <c r="R116" s="32">
        <f t="shared" si="27"/>
        <v>0</v>
      </c>
      <c r="S116" s="32">
        <f t="shared" si="28"/>
        <v>0</v>
      </c>
      <c r="T116" s="32">
        <f t="shared" si="29"/>
        <v>0</v>
      </c>
      <c r="U116" s="13">
        <v>0</v>
      </c>
      <c r="V116" s="13">
        <v>0</v>
      </c>
      <c r="W116" s="13">
        <f t="shared" si="30"/>
        <v>100</v>
      </c>
      <c r="X116" s="13">
        <f t="shared" si="31"/>
        <v>100</v>
      </c>
    </row>
    <row r="117" spans="2:24">
      <c r="B117" s="21">
        <v>43906</v>
      </c>
      <c r="C117" s="13">
        <v>1052.3333333333333</v>
      </c>
      <c r="D117" s="13">
        <v>1280.5</v>
      </c>
      <c r="E117" s="13">
        <v>1280.5</v>
      </c>
      <c r="F117" s="13">
        <v>0</v>
      </c>
      <c r="G117" s="13">
        <v>0</v>
      </c>
      <c r="H117" s="5">
        <v>0</v>
      </c>
      <c r="I117" s="5">
        <v>0</v>
      </c>
      <c r="J117" s="5">
        <v>3</v>
      </c>
      <c r="K117" s="5">
        <v>2</v>
      </c>
      <c r="L117" s="5">
        <v>0</v>
      </c>
      <c r="M117" s="5">
        <v>0</v>
      </c>
      <c r="N117" s="32">
        <f t="shared" si="25"/>
        <v>0</v>
      </c>
      <c r="O117" s="5">
        <v>0</v>
      </c>
      <c r="P117" s="5">
        <v>0</v>
      </c>
      <c r="Q117" s="32">
        <f t="shared" si="26"/>
        <v>0</v>
      </c>
      <c r="R117" s="32">
        <f t="shared" si="27"/>
        <v>0</v>
      </c>
      <c r="S117" s="32">
        <f t="shared" si="28"/>
        <v>0</v>
      </c>
      <c r="T117" s="32">
        <f t="shared" si="29"/>
        <v>0</v>
      </c>
      <c r="U117" s="13">
        <v>0</v>
      </c>
      <c r="V117" s="13">
        <v>0</v>
      </c>
      <c r="W117" s="13">
        <f t="shared" si="30"/>
        <v>100</v>
      </c>
      <c r="X117" s="13">
        <f t="shared" si="31"/>
        <v>100</v>
      </c>
    </row>
    <row r="118" spans="2:24">
      <c r="B118" s="21">
        <v>43907</v>
      </c>
      <c r="C118" s="13">
        <v>1160.3333333333333</v>
      </c>
      <c r="D118" s="13">
        <v>1443.5</v>
      </c>
      <c r="E118" s="13">
        <v>1443.5</v>
      </c>
      <c r="F118" s="13">
        <v>0</v>
      </c>
      <c r="G118" s="13">
        <v>0</v>
      </c>
      <c r="H118" s="5">
        <v>0</v>
      </c>
      <c r="I118" s="5">
        <v>0</v>
      </c>
      <c r="J118" s="5">
        <v>3</v>
      </c>
      <c r="K118" s="5">
        <v>2</v>
      </c>
      <c r="L118" s="5">
        <v>0</v>
      </c>
      <c r="M118" s="5">
        <v>0</v>
      </c>
      <c r="N118" s="32">
        <f t="shared" si="25"/>
        <v>0</v>
      </c>
      <c r="O118" s="5">
        <v>0</v>
      </c>
      <c r="P118" s="5">
        <v>0</v>
      </c>
      <c r="Q118" s="32">
        <f t="shared" si="26"/>
        <v>0</v>
      </c>
      <c r="R118" s="32">
        <f t="shared" si="27"/>
        <v>0</v>
      </c>
      <c r="S118" s="32">
        <f t="shared" si="28"/>
        <v>0</v>
      </c>
      <c r="T118" s="32">
        <f t="shared" si="29"/>
        <v>0</v>
      </c>
      <c r="U118" s="13">
        <v>0</v>
      </c>
      <c r="V118" s="13">
        <v>0</v>
      </c>
      <c r="W118" s="13">
        <f t="shared" si="30"/>
        <v>100</v>
      </c>
      <c r="X118" s="13">
        <f t="shared" si="31"/>
        <v>100</v>
      </c>
    </row>
    <row r="119" spans="2:24">
      <c r="B119" s="21">
        <v>43908</v>
      </c>
      <c r="C119" s="13">
        <v>939.66666666666663</v>
      </c>
      <c r="D119" s="13">
        <v>1129</v>
      </c>
      <c r="E119" s="13">
        <v>1129</v>
      </c>
      <c r="F119" s="13">
        <v>0</v>
      </c>
      <c r="G119" s="13">
        <v>0</v>
      </c>
      <c r="H119" s="5">
        <v>0</v>
      </c>
      <c r="I119" s="5">
        <v>0</v>
      </c>
      <c r="J119" s="5">
        <v>3</v>
      </c>
      <c r="K119" s="5">
        <v>2</v>
      </c>
      <c r="L119" s="5">
        <v>0</v>
      </c>
      <c r="M119" s="5">
        <v>0</v>
      </c>
      <c r="N119" s="32">
        <f t="shared" si="25"/>
        <v>0</v>
      </c>
      <c r="O119" s="5">
        <v>0</v>
      </c>
      <c r="P119" s="5">
        <v>0</v>
      </c>
      <c r="Q119" s="32">
        <f t="shared" si="26"/>
        <v>0</v>
      </c>
      <c r="R119" s="32">
        <f t="shared" si="27"/>
        <v>0</v>
      </c>
      <c r="S119" s="32">
        <f t="shared" si="28"/>
        <v>0</v>
      </c>
      <c r="T119" s="32">
        <f t="shared" si="29"/>
        <v>0</v>
      </c>
      <c r="U119" s="13">
        <v>0</v>
      </c>
      <c r="V119" s="13">
        <v>0</v>
      </c>
      <c r="W119" s="13">
        <f t="shared" si="30"/>
        <v>100</v>
      </c>
      <c r="X119" s="13">
        <f t="shared" si="31"/>
        <v>100</v>
      </c>
    </row>
    <row r="120" spans="2:24">
      <c r="B120" s="21">
        <v>43909</v>
      </c>
      <c r="C120" s="13">
        <v>398.11100000000005</v>
      </c>
      <c r="D120" s="13">
        <v>565.33349999999996</v>
      </c>
      <c r="E120" s="13">
        <v>565.33349999999996</v>
      </c>
      <c r="F120" s="13">
        <v>0</v>
      </c>
      <c r="G120" s="13">
        <v>0</v>
      </c>
      <c r="H120" s="5">
        <v>0</v>
      </c>
      <c r="I120" s="5">
        <v>0</v>
      </c>
      <c r="J120" s="5">
        <v>9</v>
      </c>
      <c r="K120" s="5">
        <v>4</v>
      </c>
      <c r="L120" s="5">
        <v>0</v>
      </c>
      <c r="M120" s="5">
        <v>0</v>
      </c>
      <c r="N120" s="32">
        <f t="shared" si="25"/>
        <v>0</v>
      </c>
      <c r="O120" s="5">
        <v>2</v>
      </c>
      <c r="P120" s="5">
        <v>0</v>
      </c>
      <c r="Q120" s="32">
        <f t="shared" si="26"/>
        <v>0.22222222222222221</v>
      </c>
      <c r="R120" s="32">
        <f t="shared" si="27"/>
        <v>0</v>
      </c>
      <c r="S120" s="32">
        <f t="shared" si="28"/>
        <v>0</v>
      </c>
      <c r="T120" s="32">
        <f t="shared" si="29"/>
        <v>0</v>
      </c>
      <c r="U120" s="13">
        <v>0</v>
      </c>
      <c r="V120" s="13">
        <v>0</v>
      </c>
      <c r="W120" s="13">
        <f t="shared" si="30"/>
        <v>100</v>
      </c>
      <c r="X120" s="13">
        <f t="shared" si="31"/>
        <v>100</v>
      </c>
    </row>
    <row r="121" spans="2:24">
      <c r="B121" s="21">
        <v>43910</v>
      </c>
      <c r="C121" s="13">
        <v>1051.3333333333333</v>
      </c>
      <c r="D121" s="13">
        <v>1257</v>
      </c>
      <c r="E121" s="13">
        <v>1257</v>
      </c>
      <c r="F121" s="13">
        <v>0</v>
      </c>
      <c r="G121" s="13">
        <v>0</v>
      </c>
      <c r="H121" s="5">
        <v>0</v>
      </c>
      <c r="I121" s="5">
        <v>0</v>
      </c>
      <c r="J121" s="5">
        <v>3</v>
      </c>
      <c r="K121" s="5">
        <v>2</v>
      </c>
      <c r="L121" s="5">
        <v>0</v>
      </c>
      <c r="M121" s="5">
        <v>0</v>
      </c>
      <c r="N121" s="32">
        <f t="shared" si="25"/>
        <v>0</v>
      </c>
      <c r="O121" s="5">
        <v>0</v>
      </c>
      <c r="P121" s="5">
        <v>0</v>
      </c>
      <c r="Q121" s="32">
        <f t="shared" si="26"/>
        <v>0</v>
      </c>
      <c r="R121" s="32">
        <f t="shared" si="27"/>
        <v>0</v>
      </c>
      <c r="S121" s="32">
        <f t="shared" si="28"/>
        <v>0</v>
      </c>
      <c r="T121" s="32">
        <f t="shared" si="29"/>
        <v>0</v>
      </c>
      <c r="U121" s="13">
        <v>0</v>
      </c>
      <c r="V121" s="13">
        <v>0</v>
      </c>
      <c r="W121" s="13">
        <f t="shared" si="30"/>
        <v>100</v>
      </c>
      <c r="X121" s="13">
        <f t="shared" si="31"/>
        <v>100</v>
      </c>
    </row>
    <row r="122" spans="2:24">
      <c r="B122" s="20">
        <v>43911</v>
      </c>
      <c r="C122" s="13">
        <v>961.66666666666663</v>
      </c>
      <c r="D122" s="13">
        <v>1165</v>
      </c>
      <c r="E122" s="13">
        <v>1165</v>
      </c>
      <c r="F122" s="13">
        <v>0</v>
      </c>
      <c r="G122" s="13">
        <v>0</v>
      </c>
      <c r="H122" s="5">
        <v>0</v>
      </c>
      <c r="I122" s="5">
        <v>0</v>
      </c>
      <c r="J122" s="5">
        <v>3</v>
      </c>
      <c r="K122" s="5">
        <v>2</v>
      </c>
      <c r="L122" s="5">
        <v>0</v>
      </c>
      <c r="M122" s="5">
        <v>0</v>
      </c>
      <c r="N122" s="32">
        <f t="shared" si="25"/>
        <v>0</v>
      </c>
      <c r="O122" s="5">
        <v>0</v>
      </c>
      <c r="P122" s="5">
        <v>0</v>
      </c>
      <c r="Q122" s="32">
        <f t="shared" si="26"/>
        <v>0</v>
      </c>
      <c r="R122" s="32">
        <f t="shared" si="27"/>
        <v>0</v>
      </c>
      <c r="S122" s="32">
        <f t="shared" si="28"/>
        <v>0</v>
      </c>
      <c r="T122" s="32">
        <f t="shared" si="29"/>
        <v>0</v>
      </c>
      <c r="U122" s="13">
        <v>0</v>
      </c>
      <c r="V122" s="13">
        <v>0</v>
      </c>
      <c r="W122" s="13">
        <f t="shared" si="30"/>
        <v>100</v>
      </c>
      <c r="X122" s="13">
        <f t="shared" si="31"/>
        <v>100</v>
      </c>
    </row>
    <row r="123" spans="2:24">
      <c r="B123" s="20">
        <v>43912</v>
      </c>
      <c r="C123" s="13">
        <v>665</v>
      </c>
      <c r="D123" s="13">
        <v>682.75</v>
      </c>
      <c r="E123" s="13">
        <v>682.75</v>
      </c>
      <c r="F123" s="13">
        <v>0</v>
      </c>
      <c r="G123" s="13">
        <v>0</v>
      </c>
      <c r="H123" s="5">
        <v>0</v>
      </c>
      <c r="I123" s="5">
        <v>0</v>
      </c>
      <c r="J123" s="5">
        <v>6</v>
      </c>
      <c r="K123" s="5">
        <v>4</v>
      </c>
      <c r="L123" s="5">
        <v>0</v>
      </c>
      <c r="M123" s="5">
        <v>0</v>
      </c>
      <c r="N123" s="32">
        <f t="shared" si="25"/>
        <v>0</v>
      </c>
      <c r="O123" s="5">
        <v>0</v>
      </c>
      <c r="P123" s="5">
        <v>0</v>
      </c>
      <c r="Q123" s="32">
        <f t="shared" si="26"/>
        <v>0</v>
      </c>
      <c r="R123" s="32">
        <f t="shared" si="27"/>
        <v>0</v>
      </c>
      <c r="S123" s="32">
        <f t="shared" si="28"/>
        <v>0</v>
      </c>
      <c r="T123" s="32">
        <f t="shared" si="29"/>
        <v>0</v>
      </c>
      <c r="U123" s="13">
        <v>0</v>
      </c>
      <c r="V123" s="13">
        <v>0</v>
      </c>
      <c r="W123" s="13">
        <f t="shared" si="30"/>
        <v>100</v>
      </c>
      <c r="X123" s="13">
        <f t="shared" si="31"/>
        <v>100</v>
      </c>
    </row>
    <row r="124" spans="2:24">
      <c r="B124" s="21">
        <v>43913</v>
      </c>
      <c r="C124" s="13">
        <v>1034</v>
      </c>
      <c r="D124" s="13">
        <v>1279</v>
      </c>
      <c r="E124" s="13">
        <v>1279</v>
      </c>
      <c r="F124" s="13">
        <v>0</v>
      </c>
      <c r="G124" s="13">
        <v>0</v>
      </c>
      <c r="H124" s="5">
        <v>0</v>
      </c>
      <c r="I124" s="5">
        <v>0</v>
      </c>
      <c r="J124" s="5">
        <v>3</v>
      </c>
      <c r="K124" s="5">
        <v>2</v>
      </c>
      <c r="L124" s="5">
        <v>0</v>
      </c>
      <c r="M124" s="5">
        <v>0</v>
      </c>
      <c r="N124" s="32">
        <f t="shared" si="25"/>
        <v>0</v>
      </c>
      <c r="O124" s="5">
        <v>0</v>
      </c>
      <c r="P124" s="5">
        <v>0</v>
      </c>
      <c r="Q124" s="32">
        <f t="shared" si="26"/>
        <v>0</v>
      </c>
      <c r="R124" s="32">
        <f t="shared" si="27"/>
        <v>0</v>
      </c>
      <c r="S124" s="32">
        <f t="shared" si="28"/>
        <v>0</v>
      </c>
      <c r="T124" s="32">
        <f t="shared" si="29"/>
        <v>0</v>
      </c>
      <c r="U124" s="13">
        <v>0</v>
      </c>
      <c r="V124" s="13">
        <v>0</v>
      </c>
      <c r="W124" s="13">
        <f t="shared" si="30"/>
        <v>100</v>
      </c>
      <c r="X124" s="13">
        <f t="shared" si="31"/>
        <v>100</v>
      </c>
    </row>
    <row r="125" spans="2:24">
      <c r="B125" s="21">
        <v>43914</v>
      </c>
      <c r="C125" s="13">
        <v>721.66666666666663</v>
      </c>
      <c r="D125" s="13">
        <v>753.5</v>
      </c>
      <c r="E125" s="13">
        <v>753.5</v>
      </c>
      <c r="F125" s="13">
        <v>0</v>
      </c>
      <c r="G125" s="13">
        <v>0</v>
      </c>
      <c r="H125" s="5">
        <v>0</v>
      </c>
      <c r="I125" s="5">
        <v>0</v>
      </c>
      <c r="J125" s="5">
        <v>3</v>
      </c>
      <c r="K125" s="5">
        <v>2</v>
      </c>
      <c r="L125" s="5">
        <v>0</v>
      </c>
      <c r="M125" s="5">
        <v>0</v>
      </c>
      <c r="N125" s="32">
        <f t="shared" si="25"/>
        <v>0</v>
      </c>
      <c r="O125" s="5">
        <v>0</v>
      </c>
      <c r="P125" s="5">
        <v>0</v>
      </c>
      <c r="Q125" s="32">
        <f t="shared" si="26"/>
        <v>0</v>
      </c>
      <c r="R125" s="32">
        <f t="shared" si="27"/>
        <v>0</v>
      </c>
      <c r="S125" s="32">
        <f t="shared" si="28"/>
        <v>0</v>
      </c>
      <c r="T125" s="32">
        <f t="shared" si="29"/>
        <v>0</v>
      </c>
      <c r="U125" s="13">
        <v>0</v>
      </c>
      <c r="V125" s="13">
        <v>0</v>
      </c>
      <c r="W125" s="13">
        <f t="shared" si="30"/>
        <v>100</v>
      </c>
      <c r="X125" s="13">
        <f t="shared" si="31"/>
        <v>100</v>
      </c>
    </row>
    <row r="126" spans="2:24">
      <c r="B126" s="21">
        <v>43915</v>
      </c>
      <c r="C126" s="13">
        <v>758</v>
      </c>
      <c r="D126" s="13">
        <v>801.5</v>
      </c>
      <c r="E126" s="13">
        <v>801.5</v>
      </c>
      <c r="F126" s="13">
        <v>0</v>
      </c>
      <c r="G126" s="13">
        <v>0</v>
      </c>
      <c r="H126" s="5">
        <v>0</v>
      </c>
      <c r="I126" s="5">
        <v>0</v>
      </c>
      <c r="J126" s="5">
        <v>3</v>
      </c>
      <c r="K126" s="5">
        <v>2</v>
      </c>
      <c r="L126" s="5">
        <v>0</v>
      </c>
      <c r="M126" s="5">
        <v>0</v>
      </c>
      <c r="N126" s="32">
        <f t="shared" si="25"/>
        <v>0</v>
      </c>
      <c r="O126" s="5">
        <v>0</v>
      </c>
      <c r="P126" s="5">
        <v>0</v>
      </c>
      <c r="Q126" s="32">
        <f t="shared" si="26"/>
        <v>0</v>
      </c>
      <c r="R126" s="32">
        <f t="shared" si="27"/>
        <v>0</v>
      </c>
      <c r="S126" s="32">
        <f t="shared" si="28"/>
        <v>0</v>
      </c>
      <c r="T126" s="32">
        <f t="shared" si="29"/>
        <v>0</v>
      </c>
      <c r="U126" s="13">
        <v>0</v>
      </c>
      <c r="V126" s="13">
        <v>0</v>
      </c>
      <c r="W126" s="13">
        <f t="shared" si="30"/>
        <v>100</v>
      </c>
      <c r="X126" s="13">
        <f t="shared" si="31"/>
        <v>100</v>
      </c>
    </row>
    <row r="127" spans="2:24">
      <c r="B127" s="21">
        <v>43916</v>
      </c>
      <c r="C127" s="13">
        <v>657</v>
      </c>
      <c r="D127" s="13">
        <v>691.5</v>
      </c>
      <c r="E127" s="13">
        <v>691.5</v>
      </c>
      <c r="F127" s="13">
        <v>0</v>
      </c>
      <c r="G127" s="13">
        <v>0</v>
      </c>
      <c r="H127" s="5">
        <v>0</v>
      </c>
      <c r="I127" s="5">
        <v>0</v>
      </c>
      <c r="J127" s="5">
        <v>3</v>
      </c>
      <c r="K127" s="5">
        <v>2</v>
      </c>
      <c r="L127" s="5">
        <v>0</v>
      </c>
      <c r="M127" s="5">
        <v>0</v>
      </c>
      <c r="N127" s="32">
        <f t="shared" si="25"/>
        <v>0</v>
      </c>
      <c r="O127" s="5">
        <v>0</v>
      </c>
      <c r="P127" s="5">
        <v>0</v>
      </c>
      <c r="Q127" s="32">
        <f t="shared" si="26"/>
        <v>0</v>
      </c>
      <c r="R127" s="32">
        <f t="shared" si="27"/>
        <v>0</v>
      </c>
      <c r="S127" s="32">
        <f t="shared" si="28"/>
        <v>0</v>
      </c>
      <c r="T127" s="32">
        <f t="shared" si="29"/>
        <v>0</v>
      </c>
      <c r="U127" s="13">
        <v>0</v>
      </c>
      <c r="V127" s="13">
        <v>0</v>
      </c>
      <c r="W127" s="13">
        <f t="shared" si="30"/>
        <v>100</v>
      </c>
      <c r="X127" s="13">
        <f t="shared" si="31"/>
        <v>100</v>
      </c>
    </row>
    <row r="128" spans="2:24">
      <c r="B128" s="21">
        <v>43917</v>
      </c>
      <c r="C128" s="13">
        <v>735.33333333333337</v>
      </c>
      <c r="D128" s="13">
        <v>817</v>
      </c>
      <c r="E128" s="13">
        <v>817</v>
      </c>
      <c r="F128" s="13">
        <v>0</v>
      </c>
      <c r="G128" s="13">
        <v>0</v>
      </c>
      <c r="H128" s="5">
        <v>0</v>
      </c>
      <c r="I128" s="5">
        <v>0</v>
      </c>
      <c r="J128" s="5">
        <v>3</v>
      </c>
      <c r="K128" s="5">
        <v>2</v>
      </c>
      <c r="L128" s="5">
        <v>0</v>
      </c>
      <c r="M128" s="5">
        <v>0</v>
      </c>
      <c r="N128" s="32">
        <f t="shared" si="25"/>
        <v>0</v>
      </c>
      <c r="O128" s="5">
        <v>0</v>
      </c>
      <c r="P128" s="5">
        <v>0</v>
      </c>
      <c r="Q128" s="32">
        <f t="shared" si="26"/>
        <v>0</v>
      </c>
      <c r="R128" s="32">
        <f t="shared" si="27"/>
        <v>0</v>
      </c>
      <c r="S128" s="32">
        <f t="shared" si="28"/>
        <v>0</v>
      </c>
      <c r="T128" s="32">
        <f t="shared" si="29"/>
        <v>0</v>
      </c>
      <c r="U128" s="13">
        <v>0</v>
      </c>
      <c r="V128" s="13">
        <v>0</v>
      </c>
      <c r="W128" s="13">
        <f t="shared" si="30"/>
        <v>100</v>
      </c>
      <c r="X128" s="13">
        <f t="shared" si="31"/>
        <v>100</v>
      </c>
    </row>
    <row r="129" spans="2:24">
      <c r="B129" s="20">
        <v>43918</v>
      </c>
      <c r="C129" s="13">
        <v>671.66666666666663</v>
      </c>
      <c r="D129" s="13">
        <v>704</v>
      </c>
      <c r="E129" s="13">
        <v>704</v>
      </c>
      <c r="F129" s="13">
        <v>0</v>
      </c>
      <c r="G129" s="13">
        <v>0</v>
      </c>
      <c r="H129" s="5">
        <v>0</v>
      </c>
      <c r="I129" s="5">
        <v>0</v>
      </c>
      <c r="J129" s="5">
        <v>3</v>
      </c>
      <c r="K129" s="5">
        <v>2</v>
      </c>
      <c r="L129" s="5">
        <v>0</v>
      </c>
      <c r="M129" s="5">
        <v>0</v>
      </c>
      <c r="N129" s="32">
        <f t="shared" si="25"/>
        <v>0</v>
      </c>
      <c r="O129" s="5">
        <v>0</v>
      </c>
      <c r="P129" s="5">
        <v>0</v>
      </c>
      <c r="Q129" s="32">
        <f t="shared" si="26"/>
        <v>0</v>
      </c>
      <c r="R129" s="32">
        <f t="shared" si="27"/>
        <v>0</v>
      </c>
      <c r="S129" s="32">
        <f t="shared" si="28"/>
        <v>0</v>
      </c>
      <c r="T129" s="32">
        <f t="shared" si="29"/>
        <v>0</v>
      </c>
      <c r="U129" s="13">
        <v>0</v>
      </c>
      <c r="V129" s="13">
        <v>0</v>
      </c>
      <c r="W129" s="13">
        <f t="shared" si="30"/>
        <v>100</v>
      </c>
      <c r="X129" s="13">
        <f t="shared" si="31"/>
        <v>100</v>
      </c>
    </row>
    <row r="130" spans="2:24">
      <c r="B130" s="20">
        <v>43919</v>
      </c>
      <c r="C130" s="13">
        <v>450.33333333333331</v>
      </c>
      <c r="D130" s="13">
        <v>515.75</v>
      </c>
      <c r="E130" s="13">
        <v>515.75</v>
      </c>
      <c r="F130" s="13">
        <v>0</v>
      </c>
      <c r="G130" s="13">
        <v>0</v>
      </c>
      <c r="H130" s="5">
        <v>0</v>
      </c>
      <c r="I130" s="5">
        <v>0</v>
      </c>
      <c r="J130" s="5">
        <v>10</v>
      </c>
      <c r="K130" s="5">
        <v>4</v>
      </c>
      <c r="L130" s="5">
        <v>0</v>
      </c>
      <c r="M130" s="5">
        <v>0</v>
      </c>
      <c r="N130" s="32">
        <f t="shared" si="25"/>
        <v>0</v>
      </c>
      <c r="O130" s="5">
        <v>2</v>
      </c>
      <c r="P130" s="5">
        <v>0</v>
      </c>
      <c r="Q130" s="32">
        <f t="shared" si="26"/>
        <v>0.2</v>
      </c>
      <c r="R130" s="32">
        <f t="shared" si="27"/>
        <v>0</v>
      </c>
      <c r="S130" s="32">
        <f t="shared" si="28"/>
        <v>0</v>
      </c>
      <c r="T130" s="32">
        <f t="shared" si="29"/>
        <v>0</v>
      </c>
      <c r="U130" s="13">
        <v>0</v>
      </c>
      <c r="V130" s="13">
        <v>0</v>
      </c>
      <c r="W130" s="13">
        <f t="shared" si="30"/>
        <v>100</v>
      </c>
      <c r="X130" s="13">
        <f t="shared" si="31"/>
        <v>100</v>
      </c>
    </row>
    <row r="131" spans="2:24">
      <c r="B131" s="21">
        <v>43920</v>
      </c>
      <c r="C131" s="13">
        <v>732.33333333333337</v>
      </c>
      <c r="D131" s="13">
        <v>745.5</v>
      </c>
      <c r="E131" s="13">
        <v>745.5</v>
      </c>
      <c r="F131" s="13">
        <v>0</v>
      </c>
      <c r="G131" s="13">
        <v>0</v>
      </c>
      <c r="H131" s="5">
        <v>0</v>
      </c>
      <c r="I131" s="5">
        <v>0</v>
      </c>
      <c r="J131" s="5">
        <v>3</v>
      </c>
      <c r="K131" s="5">
        <v>2</v>
      </c>
      <c r="L131" s="5">
        <v>0</v>
      </c>
      <c r="M131" s="5">
        <v>0</v>
      </c>
      <c r="N131" s="32">
        <f t="shared" si="25"/>
        <v>0</v>
      </c>
      <c r="O131" s="5">
        <v>0</v>
      </c>
      <c r="P131" s="5">
        <v>0</v>
      </c>
      <c r="Q131" s="32">
        <f t="shared" si="26"/>
        <v>0</v>
      </c>
      <c r="R131" s="32">
        <f t="shared" si="27"/>
        <v>0</v>
      </c>
      <c r="S131" s="32">
        <f t="shared" si="28"/>
        <v>0</v>
      </c>
      <c r="T131" s="32">
        <f t="shared" si="29"/>
        <v>0</v>
      </c>
      <c r="U131" s="13">
        <v>0</v>
      </c>
      <c r="V131" s="13">
        <v>0</v>
      </c>
      <c r="W131" s="13">
        <f t="shared" si="30"/>
        <v>100</v>
      </c>
      <c r="X131" s="13">
        <f t="shared" si="31"/>
        <v>100</v>
      </c>
    </row>
    <row r="132" spans="2:24">
      <c r="B132" s="21">
        <v>43921</v>
      </c>
      <c r="C132" s="13">
        <v>560</v>
      </c>
      <c r="D132" s="13">
        <v>551.5</v>
      </c>
      <c r="E132" s="13">
        <v>551.5</v>
      </c>
      <c r="F132" s="13">
        <v>0</v>
      </c>
      <c r="G132" s="13">
        <v>0</v>
      </c>
      <c r="H132" s="5">
        <v>0</v>
      </c>
      <c r="I132" s="5">
        <v>0</v>
      </c>
      <c r="J132" s="5">
        <v>3</v>
      </c>
      <c r="K132" s="5">
        <v>2</v>
      </c>
      <c r="L132" s="5">
        <v>0</v>
      </c>
      <c r="M132" s="5">
        <v>0</v>
      </c>
      <c r="N132" s="32">
        <f t="shared" si="25"/>
        <v>0</v>
      </c>
      <c r="O132" s="5">
        <v>0</v>
      </c>
      <c r="P132" s="5">
        <v>0</v>
      </c>
      <c r="Q132" s="32">
        <f t="shared" ref="Q132" si="32">IF(O132=0,0,O132/J132)</f>
        <v>0</v>
      </c>
      <c r="R132" s="32">
        <f t="shared" ref="R132" si="33">IF(L132=0,0,L132/J132)</f>
        <v>0</v>
      </c>
      <c r="S132" s="32">
        <f t="shared" ref="S132" si="34">IF(P132=0,0,P132/K132)</f>
        <v>0</v>
      </c>
      <c r="T132" s="32">
        <f t="shared" ref="T132" si="35">IF(N132=0,0,N132/K132)</f>
        <v>0</v>
      </c>
      <c r="U132" s="13">
        <v>0</v>
      </c>
      <c r="V132" s="13">
        <v>0</v>
      </c>
      <c r="W132" s="13">
        <f t="shared" ref="W132" si="36">100-U132</f>
        <v>100</v>
      </c>
      <c r="X132" s="13">
        <f t="shared" ref="X132" si="37">100-V132</f>
        <v>100</v>
      </c>
    </row>
    <row r="133" spans="2:24">
      <c r="B133" s="15" t="s">
        <v>2</v>
      </c>
      <c r="C133" s="16">
        <v>75925.70199999999</v>
      </c>
      <c r="D133" s="16">
        <v>58409.917000000001</v>
      </c>
      <c r="E133" s="16">
        <v>57332.167000000001</v>
      </c>
      <c r="F133" s="16">
        <v>1077.75</v>
      </c>
      <c r="G133" s="16">
        <v>0</v>
      </c>
      <c r="H133" s="16">
        <v>0</v>
      </c>
      <c r="I133" s="16">
        <v>0</v>
      </c>
      <c r="J133" s="16">
        <v>273</v>
      </c>
      <c r="K133" s="16">
        <v>77</v>
      </c>
      <c r="L133" s="16">
        <v>0</v>
      </c>
      <c r="M133" s="16">
        <v>0</v>
      </c>
      <c r="N133" s="17" t="s">
        <v>34</v>
      </c>
      <c r="O133" s="16">
        <v>6</v>
      </c>
      <c r="P133" s="16">
        <v>0</v>
      </c>
      <c r="Q133" s="17" t="s">
        <v>34</v>
      </c>
      <c r="R133" s="17" t="s">
        <v>34</v>
      </c>
      <c r="S133" s="17" t="s">
        <v>34</v>
      </c>
      <c r="T133" s="17" t="s">
        <v>34</v>
      </c>
      <c r="U133" s="17" t="s">
        <v>34</v>
      </c>
      <c r="V133" s="17" t="s">
        <v>34</v>
      </c>
      <c r="W133" s="17" t="s">
        <v>34</v>
      </c>
      <c r="X133" s="17" t="s">
        <v>34</v>
      </c>
    </row>
    <row r="134" spans="2:24" ht="25.5">
      <c r="B134" s="19" t="s">
        <v>3</v>
      </c>
      <c r="C134" s="18">
        <v>798.82443279569895</v>
      </c>
      <c r="D134" s="18">
        <v>914.85484408602156</v>
      </c>
      <c r="E134" s="18">
        <v>924.712370967742</v>
      </c>
      <c r="F134" s="18">
        <v>538.875</v>
      </c>
      <c r="G134" s="18">
        <v>0</v>
      </c>
      <c r="H134" s="17">
        <v>0</v>
      </c>
      <c r="I134" s="17">
        <v>0</v>
      </c>
      <c r="J134" s="18">
        <v>8.806451612903226</v>
      </c>
      <c r="K134" s="18">
        <v>2.4838709677419355</v>
      </c>
      <c r="L134" s="18">
        <v>0</v>
      </c>
      <c r="M134" s="18">
        <v>0</v>
      </c>
      <c r="N134" s="33">
        <f>AVERAGE(N102:N132)</f>
        <v>0</v>
      </c>
      <c r="O134" s="18">
        <v>0.19354838709677419</v>
      </c>
      <c r="P134" s="18">
        <v>0</v>
      </c>
      <c r="Q134" s="33">
        <f>AVERAGE(Q102:Q132)</f>
        <v>2.007168458781362E-2</v>
      </c>
      <c r="R134" s="33">
        <f>AVERAGE(R102:R132)</f>
        <v>0</v>
      </c>
      <c r="S134" s="33">
        <f>AVERAGE(S102:S132)</f>
        <v>0</v>
      </c>
      <c r="T134" s="33">
        <f t="shared" ref="T134:X134" si="38">AVERAGE(T102:T132)</f>
        <v>0</v>
      </c>
      <c r="U134" s="18">
        <f t="shared" si="38"/>
        <v>0</v>
      </c>
      <c r="V134" s="18">
        <f t="shared" si="38"/>
        <v>0</v>
      </c>
      <c r="W134" s="18">
        <f t="shared" si="38"/>
        <v>100</v>
      </c>
      <c r="X134" s="18">
        <f t="shared" si="38"/>
        <v>100</v>
      </c>
    </row>
    <row r="137" spans="2:24" ht="25.5" customHeight="1">
      <c r="B137" s="29">
        <v>43891</v>
      </c>
      <c r="C137" s="34" t="s">
        <v>41</v>
      </c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6"/>
    </row>
    <row r="138" spans="2:24" ht="156">
      <c r="B138" s="19"/>
      <c r="C138" s="12"/>
      <c r="D138" s="10" t="s">
        <v>38</v>
      </c>
      <c r="E138" s="10" t="s">
        <v>39</v>
      </c>
      <c r="F138" s="10" t="s">
        <v>40</v>
      </c>
      <c r="G138" s="10" t="s">
        <v>14</v>
      </c>
      <c r="H138" s="10" t="s">
        <v>15</v>
      </c>
      <c r="I138" s="10" t="s">
        <v>16</v>
      </c>
      <c r="J138" s="10" t="s">
        <v>19</v>
      </c>
      <c r="K138" s="10" t="s">
        <v>20</v>
      </c>
      <c r="L138" s="10" t="s">
        <v>21</v>
      </c>
      <c r="M138" s="23" t="s">
        <v>23</v>
      </c>
      <c r="N138" s="10" t="s">
        <v>24</v>
      </c>
    </row>
    <row r="139" spans="2:24">
      <c r="B139" s="19"/>
      <c r="C139" s="12" t="s">
        <v>25</v>
      </c>
      <c r="D139" s="12" t="s">
        <v>25</v>
      </c>
      <c r="E139" s="12" t="s">
        <v>25</v>
      </c>
      <c r="F139" s="12" t="s">
        <v>25</v>
      </c>
      <c r="G139" s="12" t="s">
        <v>26</v>
      </c>
      <c r="H139" s="12" t="s">
        <v>27</v>
      </c>
      <c r="I139" s="12" t="s">
        <v>28</v>
      </c>
      <c r="J139" s="12" t="s">
        <v>28</v>
      </c>
      <c r="K139" s="12" t="s">
        <v>30</v>
      </c>
      <c r="L139" s="12" t="s">
        <v>31</v>
      </c>
      <c r="M139" s="24" t="s">
        <v>32</v>
      </c>
      <c r="N139" s="12" t="s">
        <v>33</v>
      </c>
    </row>
    <row r="140" spans="2:24">
      <c r="B140" s="19" t="s">
        <v>2</v>
      </c>
      <c r="C140" s="16">
        <f>SUM(C133:D133)</f>
        <v>134335.61900000001</v>
      </c>
      <c r="D140" s="16">
        <f>D133</f>
        <v>58409.917000000001</v>
      </c>
      <c r="E140" s="16">
        <f t="shared" ref="E140:F140" si="39">E133</f>
        <v>57332.167000000001</v>
      </c>
      <c r="F140" s="16">
        <f t="shared" si="39"/>
        <v>1077.75</v>
      </c>
      <c r="G140" s="16">
        <f>SUM(H133:I133)</f>
        <v>0</v>
      </c>
      <c r="H140" s="16">
        <f>SUM(J133:K133)</f>
        <v>350</v>
      </c>
      <c r="I140" s="16">
        <f>SUM(L133:M133)</f>
        <v>0</v>
      </c>
      <c r="J140" s="16">
        <f>SUM(O133:P133)</f>
        <v>6</v>
      </c>
      <c r="K140" s="17" t="s">
        <v>34</v>
      </c>
      <c r="L140" s="17" t="s">
        <v>34</v>
      </c>
      <c r="M140" s="25" t="s">
        <v>34</v>
      </c>
      <c r="N140" s="17" t="s">
        <v>34</v>
      </c>
    </row>
    <row r="141" spans="2:24" ht="25.5">
      <c r="B141" s="19" t="s">
        <v>3</v>
      </c>
      <c r="C141" s="22">
        <f>AVERAGE(C134:D134)</f>
        <v>856.8396384408602</v>
      </c>
      <c r="D141" s="22">
        <f>D134</f>
        <v>914.85484408602156</v>
      </c>
      <c r="E141" s="22">
        <f t="shared" ref="E141:F141" si="40">E134</f>
        <v>924.712370967742</v>
      </c>
      <c r="F141" s="22">
        <f t="shared" si="40"/>
        <v>538.875</v>
      </c>
      <c r="G141" s="22">
        <f>AVERAGE(H134:I134)</f>
        <v>0</v>
      </c>
      <c r="H141" s="22">
        <f>AVERAGE(J134:K134)</f>
        <v>5.645161290322581</v>
      </c>
      <c r="I141" s="22">
        <f>AVERAGE(L134:M134)</f>
        <v>0</v>
      </c>
      <c r="J141" s="22">
        <f>AVERAGE(O134:P134)</f>
        <v>9.6774193548387094E-2</v>
      </c>
      <c r="K141" s="33">
        <f>AVERAGE(Q134,S134)</f>
        <v>1.003584229390681E-2</v>
      </c>
      <c r="L141" s="33">
        <f>AVERAGE(R134,T134)</f>
        <v>0</v>
      </c>
      <c r="M141" s="26">
        <f>AVERAGE(U134:V134)</f>
        <v>0</v>
      </c>
      <c r="N141" s="22">
        <f>AVERAGE(W134:X134)</f>
        <v>100</v>
      </c>
    </row>
  </sheetData>
  <mergeCells count="3">
    <mergeCell ref="C137:N137"/>
    <mergeCell ref="C45:N45"/>
    <mergeCell ref="C91:N9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119"/>
  <sheetViews>
    <sheetView workbookViewId="0">
      <selection activeCell="A2" sqref="A2:XFD3"/>
    </sheetView>
  </sheetViews>
  <sheetFormatPr defaultRowHeight="12.75"/>
  <cols>
    <col min="1" max="1" width="3.28515625" style="1" customWidth="1"/>
    <col min="2" max="2" width="15.28515625" style="1" bestFit="1" customWidth="1"/>
    <col min="3" max="6" width="16.7109375" style="1" customWidth="1"/>
    <col min="7" max="7" width="20.140625" style="1" bestFit="1" customWidth="1"/>
    <col min="8" max="8" width="20.28515625" style="1" bestFit="1" customWidth="1"/>
    <col min="9" max="9" width="22.42578125" style="1" bestFit="1" customWidth="1"/>
    <col min="10" max="10" width="20.7109375" style="1" bestFit="1" customWidth="1"/>
    <col min="11" max="11" width="15.140625" style="1" bestFit="1" customWidth="1"/>
    <col min="12" max="12" width="13.5703125" style="1" bestFit="1" customWidth="1"/>
    <col min="13" max="16384" width="9.140625" style="1"/>
  </cols>
  <sheetData>
    <row r="2" spans="2:12" hidden="1">
      <c r="B2" s="1" t="s">
        <v>35</v>
      </c>
      <c r="C2" s="11">
        <v>1</v>
      </c>
      <c r="D2" s="11">
        <v>2</v>
      </c>
      <c r="E2" s="11">
        <v>3</v>
      </c>
      <c r="F2" s="11">
        <v>4</v>
      </c>
      <c r="G2" s="11">
        <v>5</v>
      </c>
      <c r="H2" s="11">
        <v>6</v>
      </c>
      <c r="I2" s="11">
        <v>7</v>
      </c>
      <c r="J2" s="11">
        <v>8</v>
      </c>
      <c r="K2" s="11">
        <v>9</v>
      </c>
      <c r="L2" s="11">
        <v>10</v>
      </c>
    </row>
    <row r="3" spans="2:12" hidden="1">
      <c r="B3" s="1" t="s">
        <v>35</v>
      </c>
      <c r="C3" s="11">
        <v>1</v>
      </c>
      <c r="D3" s="11"/>
      <c r="E3" s="11"/>
      <c r="F3" s="11"/>
      <c r="G3" s="11">
        <v>2</v>
      </c>
      <c r="H3" s="11">
        <v>3</v>
      </c>
      <c r="I3" s="11">
        <v>4</v>
      </c>
      <c r="J3" s="11">
        <v>5</v>
      </c>
      <c r="K3" s="11">
        <v>6</v>
      </c>
      <c r="L3" s="11">
        <v>7</v>
      </c>
    </row>
    <row r="4" spans="2:12" ht="25.5">
      <c r="B4" s="6" t="s">
        <v>7</v>
      </c>
      <c r="C4" s="2" t="s">
        <v>37</v>
      </c>
      <c r="D4" s="37" t="s">
        <v>43</v>
      </c>
      <c r="E4" s="38"/>
      <c r="F4" s="39"/>
      <c r="G4" s="37" t="s">
        <v>45</v>
      </c>
      <c r="H4" s="38"/>
      <c r="I4" s="38"/>
      <c r="J4" s="38"/>
      <c r="K4" s="38"/>
      <c r="L4" s="39"/>
    </row>
    <row r="5" spans="2:12" ht="48">
      <c r="B5" s="7" t="s">
        <v>13</v>
      </c>
      <c r="C5" s="9"/>
      <c r="D5" s="10" t="s">
        <v>38</v>
      </c>
      <c r="E5" s="10" t="s">
        <v>39</v>
      </c>
      <c r="F5" s="10" t="s">
        <v>40</v>
      </c>
      <c r="G5" s="10"/>
      <c r="H5" s="10" t="s">
        <v>36</v>
      </c>
      <c r="I5" s="10" t="s">
        <v>15</v>
      </c>
      <c r="J5" s="10" t="s">
        <v>22</v>
      </c>
      <c r="K5" s="10" t="s">
        <v>23</v>
      </c>
      <c r="L5" s="10" t="s">
        <v>24</v>
      </c>
    </row>
    <row r="6" spans="2:12">
      <c r="B6" s="3" t="s">
        <v>1</v>
      </c>
      <c r="C6" s="12" t="s">
        <v>25</v>
      </c>
      <c r="D6" s="12" t="s">
        <v>25</v>
      </c>
      <c r="E6" s="12" t="s">
        <v>25</v>
      </c>
      <c r="F6" s="12" t="s">
        <v>25</v>
      </c>
      <c r="G6" s="12" t="s">
        <v>26</v>
      </c>
      <c r="H6" s="12" t="s">
        <v>28</v>
      </c>
      <c r="I6" s="12" t="s">
        <v>27</v>
      </c>
      <c r="J6" s="12" t="s">
        <v>30</v>
      </c>
      <c r="K6" s="12" t="s">
        <v>32</v>
      </c>
      <c r="L6" s="12" t="s">
        <v>33</v>
      </c>
    </row>
    <row r="7" spans="2:12" ht="12.75" customHeight="1">
      <c r="B7" s="31">
        <v>43831</v>
      </c>
      <c r="C7" s="13">
        <v>1552.5339999999999</v>
      </c>
      <c r="D7" s="13">
        <v>1602.0466666666664</v>
      </c>
      <c r="E7" s="13">
        <v>1478.2649999999999</v>
      </c>
      <c r="F7" s="13">
        <v>1100.83</v>
      </c>
      <c r="G7" s="5">
        <v>1200000</v>
      </c>
      <c r="H7" s="5">
        <v>24</v>
      </c>
      <c r="I7" s="5">
        <v>4140</v>
      </c>
      <c r="J7" s="32">
        <f>H7/I7</f>
        <v>5.7971014492753624E-3</v>
      </c>
      <c r="K7" s="13">
        <f>G7/86400000</f>
        <v>1.3888888888888888E-2</v>
      </c>
      <c r="L7" s="13">
        <f>100-K7</f>
        <v>99.986111111111114</v>
      </c>
    </row>
    <row r="8" spans="2:12" ht="12.75" customHeight="1">
      <c r="B8" s="31">
        <v>43832</v>
      </c>
      <c r="C8" s="13">
        <v>1813.2660000000001</v>
      </c>
      <c r="D8" s="13">
        <v>1958.3100000000002</v>
      </c>
      <c r="E8" s="13">
        <v>1595.6999999999998</v>
      </c>
      <c r="F8" s="13">
        <v>1114.69</v>
      </c>
      <c r="G8" s="5">
        <v>1200000</v>
      </c>
      <c r="H8" s="5">
        <v>59</v>
      </c>
      <c r="I8" s="5">
        <v>29217</v>
      </c>
      <c r="J8" s="32">
        <f t="shared" ref="J8:J36" si="0">H8/I8</f>
        <v>2.0193722832597461E-3</v>
      </c>
      <c r="K8" s="13">
        <f t="shared" ref="K8:K36" si="1">G8/86400000</f>
        <v>1.3888888888888888E-2</v>
      </c>
      <c r="L8" s="13">
        <f t="shared" ref="L8:L36" si="2">100-K8</f>
        <v>99.986111111111114</v>
      </c>
    </row>
    <row r="9" spans="2:12" ht="12.75" customHeight="1">
      <c r="B9" s="4">
        <v>43833</v>
      </c>
      <c r="C9" s="13">
        <v>1786.4360000000001</v>
      </c>
      <c r="D9" s="13">
        <v>1935.0933333333335</v>
      </c>
      <c r="E9" s="13">
        <v>1563.45</v>
      </c>
      <c r="F9" s="13">
        <v>1111.3399999999999</v>
      </c>
      <c r="G9" s="5">
        <v>1200000</v>
      </c>
      <c r="H9" s="5">
        <v>71</v>
      </c>
      <c r="I9" s="5">
        <v>26763</v>
      </c>
      <c r="J9" s="32">
        <f t="shared" si="0"/>
        <v>2.6529163397227516E-3</v>
      </c>
      <c r="K9" s="13">
        <f t="shared" si="1"/>
        <v>1.3888888888888888E-2</v>
      </c>
      <c r="L9" s="13">
        <f t="shared" si="2"/>
        <v>99.986111111111114</v>
      </c>
    </row>
    <row r="10" spans="2:12" ht="12.75" customHeight="1">
      <c r="B10" s="20">
        <v>43834</v>
      </c>
      <c r="C10" s="13">
        <v>1510.6479999999999</v>
      </c>
      <c r="D10" s="13">
        <v>1539.6733333333334</v>
      </c>
      <c r="E10" s="13">
        <v>1467.1100000000001</v>
      </c>
      <c r="F10" s="13">
        <v>1064.67</v>
      </c>
      <c r="G10" s="5">
        <v>0</v>
      </c>
      <c r="H10" s="5">
        <v>14</v>
      </c>
      <c r="I10" s="5">
        <v>5352</v>
      </c>
      <c r="J10" s="32">
        <f t="shared" si="0"/>
        <v>2.6158445440956652E-3</v>
      </c>
      <c r="K10" s="13">
        <f t="shared" si="1"/>
        <v>0</v>
      </c>
      <c r="L10" s="13">
        <f t="shared" si="2"/>
        <v>100</v>
      </c>
    </row>
    <row r="11" spans="2:12" ht="12.75" customHeight="1">
      <c r="B11" s="20">
        <v>43835</v>
      </c>
      <c r="C11" s="13">
        <v>1517.5459999999998</v>
      </c>
      <c r="D11" s="13">
        <v>1525.55</v>
      </c>
      <c r="E11" s="13">
        <v>1505.54</v>
      </c>
      <c r="F11" s="13">
        <v>1060.02</v>
      </c>
      <c r="G11" s="5">
        <v>0</v>
      </c>
      <c r="H11" s="5">
        <v>10</v>
      </c>
      <c r="I11" s="5">
        <v>3781</v>
      </c>
      <c r="J11" s="32">
        <f t="shared" si="0"/>
        <v>2.6448029621793175E-3</v>
      </c>
      <c r="K11" s="13">
        <f t="shared" si="1"/>
        <v>0</v>
      </c>
      <c r="L11" s="13">
        <f t="shared" si="2"/>
        <v>100</v>
      </c>
    </row>
    <row r="12" spans="2:12" ht="12.75" customHeight="1">
      <c r="B12" s="4">
        <v>43836</v>
      </c>
      <c r="C12" s="13">
        <v>1493.1179999999999</v>
      </c>
      <c r="D12" s="13">
        <v>1524.8366666666668</v>
      </c>
      <c r="E12" s="13">
        <v>1445.54</v>
      </c>
      <c r="F12" s="13">
        <v>1061.28</v>
      </c>
      <c r="G12" s="5">
        <v>1200000</v>
      </c>
      <c r="H12" s="5">
        <v>25</v>
      </c>
      <c r="I12" s="5">
        <v>6722</v>
      </c>
      <c r="J12" s="32">
        <f t="shared" si="0"/>
        <v>3.7191312109491224E-3</v>
      </c>
      <c r="K12" s="13">
        <f t="shared" si="1"/>
        <v>1.3888888888888888E-2</v>
      </c>
      <c r="L12" s="13">
        <f t="shared" si="2"/>
        <v>99.986111111111114</v>
      </c>
    </row>
    <row r="13" spans="2:12" ht="12.75" customHeight="1">
      <c r="B13" s="31">
        <v>43837</v>
      </c>
      <c r="C13" s="13">
        <v>2873.8420000000001</v>
      </c>
      <c r="D13" s="13">
        <v>3234.11</v>
      </c>
      <c r="E13" s="13">
        <v>2333.44</v>
      </c>
      <c r="F13" s="13">
        <v>1269.26</v>
      </c>
      <c r="G13" s="5">
        <v>1200000</v>
      </c>
      <c r="H13" s="5">
        <v>162</v>
      </c>
      <c r="I13" s="5">
        <v>46823</v>
      </c>
      <c r="J13" s="32">
        <f t="shared" si="0"/>
        <v>3.4598381137475173E-3</v>
      </c>
      <c r="K13" s="13">
        <f t="shared" si="1"/>
        <v>1.3888888888888888E-2</v>
      </c>
      <c r="L13" s="13">
        <f t="shared" si="2"/>
        <v>99.986111111111114</v>
      </c>
    </row>
    <row r="14" spans="2:12" ht="12.75" customHeight="1">
      <c r="B14" s="31">
        <v>43838</v>
      </c>
      <c r="C14" s="13">
        <v>2694.7159999999999</v>
      </c>
      <c r="D14" s="13">
        <v>3025.4666666666667</v>
      </c>
      <c r="E14" s="13">
        <v>2198.59</v>
      </c>
      <c r="F14" s="13">
        <v>1326.32</v>
      </c>
      <c r="G14" s="5">
        <v>1200000</v>
      </c>
      <c r="H14" s="5">
        <v>112</v>
      </c>
      <c r="I14" s="5">
        <v>41857</v>
      </c>
      <c r="J14" s="32">
        <f t="shared" si="0"/>
        <v>2.6757770504336194E-3</v>
      </c>
      <c r="K14" s="13">
        <f t="shared" si="1"/>
        <v>1.3888888888888888E-2</v>
      </c>
      <c r="L14" s="13">
        <f t="shared" si="2"/>
        <v>99.986111111111114</v>
      </c>
    </row>
    <row r="15" spans="2:12" ht="12.75" customHeight="1">
      <c r="B15" s="31">
        <v>43839</v>
      </c>
      <c r="C15" s="13">
        <v>2191.4559999999997</v>
      </c>
      <c r="D15" s="13">
        <v>2456.9766666666665</v>
      </c>
      <c r="E15" s="13">
        <v>1793.175</v>
      </c>
      <c r="F15" s="13">
        <v>1194.8</v>
      </c>
      <c r="G15" s="5">
        <v>1200000</v>
      </c>
      <c r="H15" s="5">
        <v>105</v>
      </c>
      <c r="I15" s="5">
        <v>42118</v>
      </c>
      <c r="J15" s="32">
        <f t="shared" si="0"/>
        <v>2.4929958687497033E-3</v>
      </c>
      <c r="K15" s="13">
        <f t="shared" si="1"/>
        <v>1.3888888888888888E-2</v>
      </c>
      <c r="L15" s="13">
        <f t="shared" si="2"/>
        <v>99.986111111111114</v>
      </c>
    </row>
    <row r="16" spans="2:12" ht="12.75" customHeight="1">
      <c r="B16" s="4">
        <v>43840</v>
      </c>
      <c r="C16" s="13">
        <v>1927.7839999999997</v>
      </c>
      <c r="D16" s="13">
        <v>2136.146666666667</v>
      </c>
      <c r="E16" s="13">
        <v>1615.2399999999998</v>
      </c>
      <c r="F16" s="13">
        <v>1118.48</v>
      </c>
      <c r="G16" s="5">
        <v>1200000</v>
      </c>
      <c r="H16" s="5">
        <v>93</v>
      </c>
      <c r="I16" s="5">
        <v>38789</v>
      </c>
      <c r="J16" s="32">
        <f t="shared" si="0"/>
        <v>2.3975869447523781E-3</v>
      </c>
      <c r="K16" s="13">
        <f t="shared" si="1"/>
        <v>1.3888888888888888E-2</v>
      </c>
      <c r="L16" s="13">
        <f t="shared" si="2"/>
        <v>99.986111111111114</v>
      </c>
    </row>
    <row r="17" spans="2:12" ht="12.75" customHeight="1">
      <c r="B17" s="20">
        <v>43841</v>
      </c>
      <c r="C17" s="13">
        <v>1502.558</v>
      </c>
      <c r="D17" s="13">
        <v>1547.3</v>
      </c>
      <c r="E17" s="13">
        <v>1435.4450000000002</v>
      </c>
      <c r="F17" s="13">
        <v>1057.92</v>
      </c>
      <c r="G17" s="5">
        <v>0</v>
      </c>
      <c r="H17" s="5">
        <v>12</v>
      </c>
      <c r="I17" s="5">
        <v>6360</v>
      </c>
      <c r="J17" s="32">
        <f t="shared" si="0"/>
        <v>1.8867924528301887E-3</v>
      </c>
      <c r="K17" s="13">
        <f t="shared" si="1"/>
        <v>0</v>
      </c>
      <c r="L17" s="13">
        <f t="shared" si="2"/>
        <v>100</v>
      </c>
    </row>
    <row r="18" spans="2:12" ht="12.75" customHeight="1">
      <c r="B18" s="20">
        <v>43842</v>
      </c>
      <c r="C18" s="13">
        <v>1515.4819999999997</v>
      </c>
      <c r="D18" s="13">
        <v>1556.3500000000001</v>
      </c>
      <c r="E18" s="13">
        <v>1454.1799999999998</v>
      </c>
      <c r="F18" s="13">
        <v>1060.67</v>
      </c>
      <c r="G18" s="5">
        <v>0</v>
      </c>
      <c r="H18" s="5">
        <v>7</v>
      </c>
      <c r="I18" s="5">
        <v>4589</v>
      </c>
      <c r="J18" s="32">
        <f t="shared" si="0"/>
        <v>1.5253867945086074E-3</v>
      </c>
      <c r="K18" s="13">
        <f t="shared" si="1"/>
        <v>0</v>
      </c>
      <c r="L18" s="13">
        <f t="shared" si="2"/>
        <v>100</v>
      </c>
    </row>
    <row r="19" spans="2:12" ht="12.75" customHeight="1">
      <c r="B19" s="4">
        <v>43843</v>
      </c>
      <c r="C19" s="13">
        <v>2224.6940000000004</v>
      </c>
      <c r="D19" s="13">
        <v>2499.1133333333337</v>
      </c>
      <c r="E19" s="13">
        <v>1813.0650000000001</v>
      </c>
      <c r="F19" s="13">
        <v>1198.8800000000001</v>
      </c>
      <c r="G19" s="5">
        <v>1200000</v>
      </c>
      <c r="H19" s="5">
        <v>129</v>
      </c>
      <c r="I19" s="5">
        <v>42197</v>
      </c>
      <c r="J19" s="32">
        <f t="shared" si="0"/>
        <v>3.057089366542645E-3</v>
      </c>
      <c r="K19" s="13">
        <f t="shared" si="1"/>
        <v>1.3888888888888888E-2</v>
      </c>
      <c r="L19" s="13">
        <f t="shared" si="2"/>
        <v>99.986111111111114</v>
      </c>
    </row>
    <row r="20" spans="2:12" ht="12.75" customHeight="1">
      <c r="B20" s="31">
        <v>43844</v>
      </c>
      <c r="C20" s="13">
        <v>2067.52</v>
      </c>
      <c r="D20" s="13">
        <v>2312.123333333333</v>
      </c>
      <c r="E20" s="13">
        <v>1700.615</v>
      </c>
      <c r="F20" s="13">
        <v>1170.3699999999999</v>
      </c>
      <c r="G20" s="5">
        <v>1200000</v>
      </c>
      <c r="H20" s="5">
        <v>129</v>
      </c>
      <c r="I20" s="5">
        <v>38979</v>
      </c>
      <c r="J20" s="32">
        <f t="shared" si="0"/>
        <v>3.3094743323327947E-3</v>
      </c>
      <c r="K20" s="13">
        <f t="shared" si="1"/>
        <v>1.3888888888888888E-2</v>
      </c>
      <c r="L20" s="13">
        <f t="shared" si="2"/>
        <v>99.986111111111114</v>
      </c>
    </row>
    <row r="21" spans="2:12" ht="12.75" customHeight="1">
      <c r="B21" s="31">
        <v>43845</v>
      </c>
      <c r="C21" s="13">
        <v>2060.0819999999999</v>
      </c>
      <c r="D21" s="13">
        <v>2314.5366666666664</v>
      </c>
      <c r="E21" s="13">
        <v>1678.4</v>
      </c>
      <c r="F21" s="13">
        <v>1143.3899999999999</v>
      </c>
      <c r="G21" s="5">
        <v>1200000</v>
      </c>
      <c r="H21" s="5">
        <v>122</v>
      </c>
      <c r="I21" s="5">
        <v>35552</v>
      </c>
      <c r="J21" s="32">
        <f t="shared" si="0"/>
        <v>3.4315931593159317E-3</v>
      </c>
      <c r="K21" s="13">
        <f t="shared" si="1"/>
        <v>1.3888888888888888E-2</v>
      </c>
      <c r="L21" s="13">
        <f t="shared" si="2"/>
        <v>99.986111111111114</v>
      </c>
    </row>
    <row r="22" spans="2:12" ht="12.75" customHeight="1">
      <c r="B22" s="31">
        <v>43846</v>
      </c>
      <c r="C22" s="13">
        <v>1851.7860000000001</v>
      </c>
      <c r="D22" s="13">
        <v>1983.9499999999998</v>
      </c>
      <c r="E22" s="13">
        <v>1653.54</v>
      </c>
      <c r="F22" s="13">
        <v>1113.5899999999999</v>
      </c>
      <c r="G22" s="5">
        <v>1200000</v>
      </c>
      <c r="H22" s="5">
        <v>148</v>
      </c>
      <c r="I22" s="5">
        <v>35171</v>
      </c>
      <c r="J22" s="32">
        <f t="shared" si="0"/>
        <v>4.2080122828466633E-3</v>
      </c>
      <c r="K22" s="13">
        <f t="shared" si="1"/>
        <v>1.3888888888888888E-2</v>
      </c>
      <c r="L22" s="13">
        <f t="shared" si="2"/>
        <v>99.986111111111114</v>
      </c>
    </row>
    <row r="23" spans="2:12" ht="12.75" customHeight="1">
      <c r="B23" s="4">
        <v>43847</v>
      </c>
      <c r="C23" s="13">
        <v>1850.05</v>
      </c>
      <c r="D23" s="13">
        <v>1997.95</v>
      </c>
      <c r="E23" s="13">
        <v>1628.2</v>
      </c>
      <c r="F23" s="13">
        <v>1104.74</v>
      </c>
      <c r="G23" s="5">
        <v>1200000</v>
      </c>
      <c r="H23" s="5">
        <v>106</v>
      </c>
      <c r="I23" s="5">
        <v>30534</v>
      </c>
      <c r="J23" s="32">
        <f t="shared" si="0"/>
        <v>3.471539922709111E-3</v>
      </c>
      <c r="K23" s="13">
        <f t="shared" si="1"/>
        <v>1.3888888888888888E-2</v>
      </c>
      <c r="L23" s="13">
        <f t="shared" si="2"/>
        <v>99.986111111111114</v>
      </c>
    </row>
    <row r="24" spans="2:12" ht="12.75" customHeight="1">
      <c r="B24" s="20">
        <v>43848</v>
      </c>
      <c r="C24" s="13">
        <v>1539.3200000000002</v>
      </c>
      <c r="D24" s="13">
        <v>1570.5566666666666</v>
      </c>
      <c r="E24" s="13">
        <v>1492.4649999999999</v>
      </c>
      <c r="F24" s="13">
        <v>1070.54</v>
      </c>
      <c r="G24" s="5">
        <v>0</v>
      </c>
      <c r="H24" s="5">
        <v>6</v>
      </c>
      <c r="I24" s="5">
        <v>4788</v>
      </c>
      <c r="J24" s="32">
        <f t="shared" si="0"/>
        <v>1.2531328320802004E-3</v>
      </c>
      <c r="K24" s="13">
        <f t="shared" si="1"/>
        <v>0</v>
      </c>
      <c r="L24" s="13">
        <f t="shared" si="2"/>
        <v>100</v>
      </c>
    </row>
    <row r="25" spans="2:12" ht="12.75" customHeight="1">
      <c r="B25" s="20">
        <v>43849</v>
      </c>
      <c r="C25" s="13">
        <v>1500.3120000000001</v>
      </c>
      <c r="D25" s="13">
        <v>1506.7533333333333</v>
      </c>
      <c r="E25" s="13">
        <v>1490.65</v>
      </c>
      <c r="F25" s="13">
        <v>1066.94</v>
      </c>
      <c r="G25" s="5">
        <v>0</v>
      </c>
      <c r="H25" s="5">
        <v>16</v>
      </c>
      <c r="I25" s="5">
        <v>3876</v>
      </c>
      <c r="J25" s="32">
        <f t="shared" si="0"/>
        <v>4.1279669762641896E-3</v>
      </c>
      <c r="K25" s="13">
        <f t="shared" si="1"/>
        <v>0</v>
      </c>
      <c r="L25" s="13">
        <f t="shared" si="2"/>
        <v>100</v>
      </c>
    </row>
    <row r="26" spans="2:12" ht="12.75" customHeight="1">
      <c r="B26" s="4">
        <v>43850</v>
      </c>
      <c r="C26" s="13">
        <v>1801.6780000000003</v>
      </c>
      <c r="D26" s="13">
        <v>1940.92</v>
      </c>
      <c r="E26" s="13">
        <v>1592.8150000000001</v>
      </c>
      <c r="F26" s="13">
        <v>1108.81</v>
      </c>
      <c r="G26" s="5">
        <v>1200000</v>
      </c>
      <c r="H26" s="5">
        <v>145</v>
      </c>
      <c r="I26" s="5">
        <v>33711</v>
      </c>
      <c r="J26" s="32">
        <f t="shared" si="0"/>
        <v>4.3012666488683217E-3</v>
      </c>
      <c r="K26" s="13">
        <f t="shared" si="1"/>
        <v>1.3888888888888888E-2</v>
      </c>
      <c r="L26" s="13">
        <f t="shared" si="2"/>
        <v>99.986111111111114</v>
      </c>
    </row>
    <row r="27" spans="2:12" ht="12.75" customHeight="1">
      <c r="B27" s="31">
        <v>43851</v>
      </c>
      <c r="C27" s="13">
        <v>1740.5439999999999</v>
      </c>
      <c r="D27" s="13">
        <v>1881.4833333333333</v>
      </c>
      <c r="E27" s="13">
        <v>1529.135</v>
      </c>
      <c r="F27" s="13">
        <v>1088.02</v>
      </c>
      <c r="G27" s="5">
        <v>1200000</v>
      </c>
      <c r="H27" s="5">
        <v>119</v>
      </c>
      <c r="I27" s="5">
        <v>31044</v>
      </c>
      <c r="J27" s="32">
        <f t="shared" si="0"/>
        <v>3.8332689086457931E-3</v>
      </c>
      <c r="K27" s="13">
        <f t="shared" si="1"/>
        <v>1.3888888888888888E-2</v>
      </c>
      <c r="L27" s="13">
        <f t="shared" si="2"/>
        <v>99.986111111111114</v>
      </c>
    </row>
    <row r="28" spans="2:12" ht="12.75" customHeight="1">
      <c r="B28" s="31">
        <v>43852</v>
      </c>
      <c r="C28" s="13">
        <v>1734.616</v>
      </c>
      <c r="D28" s="13">
        <v>1851.7666666666667</v>
      </c>
      <c r="E28" s="13">
        <v>1558.8899999999999</v>
      </c>
      <c r="F28" s="13">
        <v>1086.6300000000001</v>
      </c>
      <c r="G28" s="5">
        <v>1200000</v>
      </c>
      <c r="H28" s="5">
        <v>97</v>
      </c>
      <c r="I28" s="5">
        <v>29480</v>
      </c>
      <c r="J28" s="32">
        <f t="shared" si="0"/>
        <v>3.2903663500678426E-3</v>
      </c>
      <c r="K28" s="13">
        <f t="shared" si="1"/>
        <v>1.3888888888888888E-2</v>
      </c>
      <c r="L28" s="13">
        <f t="shared" si="2"/>
        <v>99.986111111111114</v>
      </c>
    </row>
    <row r="29" spans="2:12" ht="12.75" customHeight="1">
      <c r="B29" s="31">
        <v>43853</v>
      </c>
      <c r="C29" s="13">
        <v>1674.3939999999998</v>
      </c>
      <c r="D29" s="13">
        <v>1788.39</v>
      </c>
      <c r="E29" s="13">
        <v>1503.4</v>
      </c>
      <c r="F29" s="13">
        <v>1076.07</v>
      </c>
      <c r="G29" s="5">
        <v>1200000</v>
      </c>
      <c r="H29" s="5">
        <v>95</v>
      </c>
      <c r="I29" s="5">
        <v>30415</v>
      </c>
      <c r="J29" s="32">
        <f t="shared" si="0"/>
        <v>3.1234588196613513E-3</v>
      </c>
      <c r="K29" s="13">
        <f t="shared" si="1"/>
        <v>1.3888888888888888E-2</v>
      </c>
      <c r="L29" s="13">
        <f t="shared" si="2"/>
        <v>99.986111111111114</v>
      </c>
    </row>
    <row r="30" spans="2:12" ht="12.75" customHeight="1">
      <c r="B30" s="4">
        <v>43854</v>
      </c>
      <c r="C30" s="13">
        <v>1776.3200000000002</v>
      </c>
      <c r="D30" s="13">
        <v>1905.3300000000002</v>
      </c>
      <c r="E30" s="13">
        <v>1582.8050000000001</v>
      </c>
      <c r="F30" s="13">
        <v>1091.97</v>
      </c>
      <c r="G30" s="5">
        <v>1200000</v>
      </c>
      <c r="H30" s="5">
        <v>107</v>
      </c>
      <c r="I30" s="5">
        <v>28961</v>
      </c>
      <c r="J30" s="32">
        <f t="shared" si="0"/>
        <v>3.6946238044266427E-3</v>
      </c>
      <c r="K30" s="13">
        <f t="shared" si="1"/>
        <v>1.3888888888888888E-2</v>
      </c>
      <c r="L30" s="13">
        <f t="shared" si="2"/>
        <v>99.986111111111114</v>
      </c>
    </row>
    <row r="31" spans="2:12" ht="12.75" customHeight="1">
      <c r="B31" s="20">
        <v>43855</v>
      </c>
      <c r="C31" s="13">
        <v>1490.3100000000002</v>
      </c>
      <c r="D31" s="13">
        <v>1515.89</v>
      </c>
      <c r="E31" s="13">
        <v>1451.94</v>
      </c>
      <c r="F31" s="13">
        <v>1067.33</v>
      </c>
      <c r="G31" s="5">
        <v>0</v>
      </c>
      <c r="H31" s="5">
        <v>24</v>
      </c>
      <c r="I31" s="5">
        <v>5351</v>
      </c>
      <c r="J31" s="32">
        <f t="shared" si="0"/>
        <v>4.4851429639319752E-3</v>
      </c>
      <c r="K31" s="13">
        <f t="shared" si="1"/>
        <v>0</v>
      </c>
      <c r="L31" s="13">
        <f t="shared" si="2"/>
        <v>100</v>
      </c>
    </row>
    <row r="32" spans="2:12" ht="12.75" customHeight="1">
      <c r="B32" s="20">
        <v>43856</v>
      </c>
      <c r="C32" s="13">
        <v>1504.4580000000001</v>
      </c>
      <c r="D32" s="13">
        <v>1525.6866666666667</v>
      </c>
      <c r="E32" s="13">
        <v>1472.615</v>
      </c>
      <c r="F32" s="13">
        <v>1064.6600000000001</v>
      </c>
      <c r="G32" s="5">
        <v>0</v>
      </c>
      <c r="H32" s="5">
        <v>13</v>
      </c>
      <c r="I32" s="5">
        <v>4250</v>
      </c>
      <c r="J32" s="32">
        <f t="shared" si="0"/>
        <v>3.0588235294117649E-3</v>
      </c>
      <c r="K32" s="13">
        <f t="shared" si="1"/>
        <v>0</v>
      </c>
      <c r="L32" s="13">
        <f t="shared" si="2"/>
        <v>100</v>
      </c>
    </row>
    <row r="33" spans="2:12" ht="12.75" customHeight="1">
      <c r="B33" s="4">
        <v>43857</v>
      </c>
      <c r="C33" s="13">
        <v>1999.3779999999999</v>
      </c>
      <c r="D33" s="13">
        <v>2187.31</v>
      </c>
      <c r="E33" s="13">
        <v>1717.48</v>
      </c>
      <c r="F33" s="13">
        <v>1180.57</v>
      </c>
      <c r="G33" s="5">
        <v>1200000</v>
      </c>
      <c r="H33" s="5">
        <v>110</v>
      </c>
      <c r="I33" s="5">
        <v>36899</v>
      </c>
      <c r="J33" s="32">
        <f t="shared" si="0"/>
        <v>2.9811105992032304E-3</v>
      </c>
      <c r="K33" s="13">
        <f t="shared" si="1"/>
        <v>1.3888888888888888E-2</v>
      </c>
      <c r="L33" s="13">
        <f t="shared" si="2"/>
        <v>99.986111111111114</v>
      </c>
    </row>
    <row r="34" spans="2:12" ht="12.75" customHeight="1">
      <c r="B34" s="31">
        <v>43858</v>
      </c>
      <c r="C34" s="13">
        <v>1796.7900000000002</v>
      </c>
      <c r="D34" s="13">
        <v>1948.6133333333335</v>
      </c>
      <c r="E34" s="13">
        <v>1569.0549999999998</v>
      </c>
      <c r="F34" s="13">
        <v>1092.8900000000001</v>
      </c>
      <c r="G34" s="5">
        <v>1200000</v>
      </c>
      <c r="H34" s="5">
        <v>104</v>
      </c>
      <c r="I34" s="5">
        <v>34347</v>
      </c>
      <c r="J34" s="32">
        <f t="shared" si="0"/>
        <v>3.0279209246804671E-3</v>
      </c>
      <c r="K34" s="13">
        <f t="shared" si="1"/>
        <v>1.3888888888888888E-2</v>
      </c>
      <c r="L34" s="13">
        <f t="shared" si="2"/>
        <v>99.986111111111114</v>
      </c>
    </row>
    <row r="35" spans="2:12" ht="12.75" customHeight="1">
      <c r="B35" s="31">
        <v>43859</v>
      </c>
      <c r="C35" s="13">
        <v>1796.7279999999998</v>
      </c>
      <c r="D35" s="13">
        <v>1926.2700000000002</v>
      </c>
      <c r="E35" s="13">
        <v>1602.415</v>
      </c>
      <c r="F35" s="13">
        <v>1096.26</v>
      </c>
      <c r="G35" s="5">
        <v>1200000</v>
      </c>
      <c r="H35" s="5">
        <v>125</v>
      </c>
      <c r="I35" s="5">
        <v>33210</v>
      </c>
      <c r="J35" s="32">
        <f t="shared" si="0"/>
        <v>3.7639265281541705E-3</v>
      </c>
      <c r="K35" s="13">
        <f t="shared" si="1"/>
        <v>1.3888888888888888E-2</v>
      </c>
      <c r="L35" s="13">
        <f t="shared" si="2"/>
        <v>99.986111111111114</v>
      </c>
    </row>
    <row r="36" spans="2:12" ht="12.75" customHeight="1">
      <c r="B36" s="21">
        <v>43860</v>
      </c>
      <c r="C36" s="13">
        <v>1841.9880000000001</v>
      </c>
      <c r="D36" s="13">
        <v>1998.9166666666667</v>
      </c>
      <c r="E36" s="13">
        <v>1606.595</v>
      </c>
      <c r="F36" s="13">
        <v>1100.95</v>
      </c>
      <c r="G36" s="5">
        <v>1200000</v>
      </c>
      <c r="H36" s="5">
        <v>102</v>
      </c>
      <c r="I36" s="5">
        <v>33699</v>
      </c>
      <c r="J36" s="32">
        <f t="shared" si="0"/>
        <v>3.0267960473604558E-3</v>
      </c>
      <c r="K36" s="13">
        <f t="shared" si="1"/>
        <v>1.3888888888888888E-2</v>
      </c>
      <c r="L36" s="13">
        <f t="shared" si="2"/>
        <v>99.986111111111114</v>
      </c>
    </row>
    <row r="37" spans="2:12" ht="12.75" customHeight="1">
      <c r="B37" s="4">
        <v>43861</v>
      </c>
      <c r="C37" s="13">
        <v>1863.27</v>
      </c>
      <c r="D37" s="13">
        <v>2029.0433333333333</v>
      </c>
      <c r="E37" s="13">
        <v>1614.61</v>
      </c>
      <c r="F37" s="13">
        <v>1109.6500000000001</v>
      </c>
      <c r="G37" s="5">
        <v>1200000</v>
      </c>
      <c r="H37" s="5">
        <v>102</v>
      </c>
      <c r="I37" s="5">
        <v>36204</v>
      </c>
      <c r="J37" s="32">
        <f t="shared" ref="J37" si="3">H37/I37</f>
        <v>2.8173682466025854E-3</v>
      </c>
      <c r="K37" s="13">
        <f t="shared" ref="K37" si="4">G37/86400000</f>
        <v>1.3888888888888888E-2</v>
      </c>
      <c r="L37" s="13">
        <f t="shared" ref="L37" si="5">100-K37</f>
        <v>99.986111111111114</v>
      </c>
    </row>
    <row r="38" spans="2:12">
      <c r="B38" s="15" t="s">
        <v>2</v>
      </c>
      <c r="C38" s="16">
        <v>282468.12</v>
      </c>
      <c r="D38" s="16">
        <v>182179.39</v>
      </c>
      <c r="E38" s="16">
        <v>100288.73</v>
      </c>
      <c r="F38" s="16">
        <v>34572.54</v>
      </c>
      <c r="G38" s="16">
        <f t="shared" ref="G38" si="6">SUM(G7:G37)</f>
        <v>27600000</v>
      </c>
      <c r="H38" s="16">
        <v>2493</v>
      </c>
      <c r="I38" s="16">
        <v>785179</v>
      </c>
      <c r="J38" s="30" t="s">
        <v>34</v>
      </c>
      <c r="K38" s="17" t="s">
        <v>34</v>
      </c>
      <c r="L38" s="17" t="s">
        <v>34</v>
      </c>
    </row>
    <row r="39" spans="2:12" ht="25.5">
      <c r="B39" s="19" t="s">
        <v>3</v>
      </c>
      <c r="C39" s="18">
        <v>1822.3749677419353</v>
      </c>
      <c r="D39" s="18">
        <v>1958.9181720430104</v>
      </c>
      <c r="E39" s="18">
        <v>1617.5601612903231</v>
      </c>
      <c r="F39" s="18">
        <v>1115.2432258064516</v>
      </c>
      <c r="G39" s="18">
        <f t="shared" ref="G39:L39" si="7">AVERAGE(G7:G37)</f>
        <v>890322.58064516133</v>
      </c>
      <c r="H39" s="22">
        <v>80.41935483870968</v>
      </c>
      <c r="I39" s="22">
        <v>25328.354838709678</v>
      </c>
      <c r="J39" s="33">
        <f t="shared" si="7"/>
        <v>3.1661428470196812E-3</v>
      </c>
      <c r="K39" s="18">
        <f t="shared" si="7"/>
        <v>1.0304659498207889E-2</v>
      </c>
      <c r="L39" s="18">
        <f t="shared" si="7"/>
        <v>99.989695340501839</v>
      </c>
    </row>
    <row r="42" spans="2:12" hidden="1">
      <c r="B42" s="1" t="s">
        <v>35</v>
      </c>
      <c r="C42" s="11">
        <v>1</v>
      </c>
      <c r="D42" s="11">
        <v>2</v>
      </c>
      <c r="E42" s="11">
        <v>3</v>
      </c>
      <c r="F42" s="11">
        <v>4</v>
      </c>
      <c r="G42" s="11">
        <v>5</v>
      </c>
      <c r="H42" s="11">
        <v>6</v>
      </c>
      <c r="I42" s="11">
        <v>7</v>
      </c>
      <c r="J42" s="11">
        <v>8</v>
      </c>
      <c r="K42" s="11">
        <v>9</v>
      </c>
      <c r="L42" s="11">
        <v>10</v>
      </c>
    </row>
    <row r="43" spans="2:12" hidden="1">
      <c r="B43" s="1" t="s">
        <v>35</v>
      </c>
      <c r="C43" s="11">
        <v>1</v>
      </c>
      <c r="D43" s="11"/>
      <c r="E43" s="11"/>
      <c r="F43" s="11"/>
      <c r="G43" s="11">
        <v>2</v>
      </c>
      <c r="H43" s="11">
        <v>3</v>
      </c>
      <c r="I43" s="11">
        <v>4</v>
      </c>
      <c r="J43" s="11">
        <v>5</v>
      </c>
      <c r="K43" s="11">
        <v>6</v>
      </c>
      <c r="L43" s="11">
        <v>7</v>
      </c>
    </row>
    <row r="44" spans="2:12" ht="25.5">
      <c r="B44" s="6" t="s">
        <v>7</v>
      </c>
      <c r="C44" s="2" t="s">
        <v>37</v>
      </c>
      <c r="D44" s="37" t="s">
        <v>43</v>
      </c>
      <c r="E44" s="38"/>
      <c r="F44" s="39"/>
      <c r="G44" s="37" t="s">
        <v>45</v>
      </c>
      <c r="H44" s="38"/>
      <c r="I44" s="38"/>
      <c r="J44" s="38"/>
      <c r="K44" s="38"/>
      <c r="L44" s="39"/>
    </row>
    <row r="45" spans="2:12" ht="48">
      <c r="B45" s="7" t="s">
        <v>13</v>
      </c>
      <c r="C45" s="9"/>
      <c r="D45" s="10" t="s">
        <v>38</v>
      </c>
      <c r="E45" s="10" t="s">
        <v>39</v>
      </c>
      <c r="F45" s="10" t="s">
        <v>40</v>
      </c>
      <c r="G45" s="10"/>
      <c r="H45" s="10" t="s">
        <v>36</v>
      </c>
      <c r="I45" s="10" t="s">
        <v>15</v>
      </c>
      <c r="J45" s="10" t="s">
        <v>22</v>
      </c>
      <c r="K45" s="10" t="s">
        <v>23</v>
      </c>
      <c r="L45" s="10" t="s">
        <v>24</v>
      </c>
    </row>
    <row r="46" spans="2:12">
      <c r="B46" s="3" t="s">
        <v>1</v>
      </c>
      <c r="C46" s="12" t="s">
        <v>25</v>
      </c>
      <c r="D46" s="12" t="s">
        <v>25</v>
      </c>
      <c r="E46" s="12" t="s">
        <v>25</v>
      </c>
      <c r="F46" s="12" t="s">
        <v>25</v>
      </c>
      <c r="G46" s="12" t="s">
        <v>26</v>
      </c>
      <c r="H46" s="12" t="s">
        <v>28</v>
      </c>
      <c r="I46" s="12" t="s">
        <v>27</v>
      </c>
      <c r="J46" s="12" t="s">
        <v>30</v>
      </c>
      <c r="K46" s="12" t="s">
        <v>32</v>
      </c>
      <c r="L46" s="12" t="s">
        <v>33</v>
      </c>
    </row>
    <row r="47" spans="2:12" ht="12.75" customHeight="1">
      <c r="B47" s="20">
        <v>43862</v>
      </c>
      <c r="C47" s="13">
        <v>1489.8240000000001</v>
      </c>
      <c r="D47" s="14">
        <v>1507.6933333333334</v>
      </c>
      <c r="E47" s="13">
        <v>1463.02</v>
      </c>
      <c r="F47" s="13">
        <v>1056.75</v>
      </c>
      <c r="G47" s="5">
        <v>0</v>
      </c>
      <c r="H47" s="5">
        <v>13</v>
      </c>
      <c r="I47" s="5">
        <v>6310</v>
      </c>
      <c r="J47" s="32">
        <f>H47/I47</f>
        <v>2.0602218700475437E-3</v>
      </c>
      <c r="K47" s="13">
        <f>G47/86400000</f>
        <v>0</v>
      </c>
      <c r="L47" s="13">
        <f>100-K47</f>
        <v>100</v>
      </c>
    </row>
    <row r="48" spans="2:12" ht="12.75" customHeight="1">
      <c r="B48" s="20">
        <v>43863</v>
      </c>
      <c r="C48" s="13">
        <v>1511.3780000000002</v>
      </c>
      <c r="D48" s="14">
        <v>1540.4766666666667</v>
      </c>
      <c r="E48" s="13">
        <v>1467.73</v>
      </c>
      <c r="F48" s="13">
        <v>1068.8</v>
      </c>
      <c r="G48" s="5">
        <v>0</v>
      </c>
      <c r="H48" s="5">
        <v>6</v>
      </c>
      <c r="I48" s="5">
        <v>5095</v>
      </c>
      <c r="J48" s="32">
        <f t="shared" ref="J48:J77" si="8">H48/I48</f>
        <v>1.1776251226692837E-3</v>
      </c>
      <c r="K48" s="13">
        <f t="shared" ref="K48:K76" si="9">G48/86400000</f>
        <v>0</v>
      </c>
      <c r="L48" s="13">
        <f t="shared" ref="L48:L76" si="10">100-K48</f>
        <v>100</v>
      </c>
    </row>
    <row r="49" spans="2:12" ht="12.75" customHeight="1">
      <c r="B49" s="21">
        <v>43864</v>
      </c>
      <c r="C49" s="13">
        <v>2557.1099999999997</v>
      </c>
      <c r="D49" s="14">
        <v>2859.353333333333</v>
      </c>
      <c r="E49" s="13">
        <v>2103.7449999999999</v>
      </c>
      <c r="F49" s="13">
        <v>1218.43</v>
      </c>
      <c r="G49" s="5">
        <v>1200000</v>
      </c>
      <c r="H49" s="5">
        <v>170</v>
      </c>
      <c r="I49" s="5">
        <v>43968</v>
      </c>
      <c r="J49" s="32">
        <f t="shared" si="8"/>
        <v>3.8664483260553132E-3</v>
      </c>
      <c r="K49" s="13">
        <f t="shared" si="9"/>
        <v>1.3888888888888888E-2</v>
      </c>
      <c r="L49" s="13">
        <f t="shared" si="10"/>
        <v>99.986111111111114</v>
      </c>
    </row>
    <row r="50" spans="2:12" ht="12.75" customHeight="1">
      <c r="B50" s="21">
        <v>43865</v>
      </c>
      <c r="C50" s="13">
        <v>2026.9639999999999</v>
      </c>
      <c r="D50" s="14">
        <v>2230.59</v>
      </c>
      <c r="E50" s="13">
        <v>1721.5250000000001</v>
      </c>
      <c r="F50" s="13">
        <v>1151.18</v>
      </c>
      <c r="G50" s="5">
        <v>1200000</v>
      </c>
      <c r="H50" s="5">
        <v>113</v>
      </c>
      <c r="I50" s="5">
        <v>40340</v>
      </c>
      <c r="J50" s="32">
        <f t="shared" si="8"/>
        <v>2.8011898859692614E-3</v>
      </c>
      <c r="K50" s="13">
        <f t="shared" si="9"/>
        <v>1.3888888888888888E-2</v>
      </c>
      <c r="L50" s="13">
        <f t="shared" si="10"/>
        <v>99.986111111111114</v>
      </c>
    </row>
    <row r="51" spans="2:12" ht="12.75" customHeight="1">
      <c r="B51" s="21">
        <v>43866</v>
      </c>
      <c r="C51" s="13">
        <v>2011.752</v>
      </c>
      <c r="D51" s="14">
        <v>2224.9433333333332</v>
      </c>
      <c r="E51" s="13">
        <v>1691.9650000000001</v>
      </c>
      <c r="F51" s="13">
        <v>1154.22</v>
      </c>
      <c r="G51" s="5">
        <v>1200000</v>
      </c>
      <c r="H51" s="5">
        <v>114</v>
      </c>
      <c r="I51" s="5">
        <v>37630</v>
      </c>
      <c r="J51" s="32">
        <f t="shared" si="8"/>
        <v>3.0294977411639648E-3</v>
      </c>
      <c r="K51" s="13">
        <f t="shared" si="9"/>
        <v>1.3888888888888888E-2</v>
      </c>
      <c r="L51" s="13">
        <f t="shared" si="10"/>
        <v>99.986111111111114</v>
      </c>
    </row>
    <row r="52" spans="2:12" ht="12.75" customHeight="1">
      <c r="B52" s="21">
        <v>43867</v>
      </c>
      <c r="C52" s="13">
        <v>2073.0320000000002</v>
      </c>
      <c r="D52" s="14">
        <v>2298.9966666666664</v>
      </c>
      <c r="E52" s="13">
        <v>1734.085</v>
      </c>
      <c r="F52" s="13">
        <v>1170.51</v>
      </c>
      <c r="G52" s="5">
        <v>1200000</v>
      </c>
      <c r="H52" s="5">
        <v>117</v>
      </c>
      <c r="I52" s="5">
        <v>36803</v>
      </c>
      <c r="J52" s="32">
        <f t="shared" si="8"/>
        <v>3.1790886612504416E-3</v>
      </c>
      <c r="K52" s="13">
        <f t="shared" si="9"/>
        <v>1.3888888888888888E-2</v>
      </c>
      <c r="L52" s="13">
        <f t="shared" si="10"/>
        <v>99.986111111111114</v>
      </c>
    </row>
    <row r="53" spans="2:12" ht="12.75" customHeight="1">
      <c r="B53" s="21">
        <v>43868</v>
      </c>
      <c r="C53" s="13">
        <v>1937.3</v>
      </c>
      <c r="D53" s="14">
        <v>2147.7633333333333</v>
      </c>
      <c r="E53" s="13">
        <v>1621.605</v>
      </c>
      <c r="F53" s="13">
        <v>1110.5899999999999</v>
      </c>
      <c r="G53" s="5">
        <v>1200000</v>
      </c>
      <c r="H53" s="5">
        <v>93</v>
      </c>
      <c r="I53" s="5">
        <v>35859</v>
      </c>
      <c r="J53" s="32">
        <f t="shared" si="8"/>
        <v>2.5934911737639085E-3</v>
      </c>
      <c r="K53" s="13">
        <f t="shared" si="9"/>
        <v>1.3888888888888888E-2</v>
      </c>
      <c r="L53" s="13">
        <f t="shared" si="10"/>
        <v>99.986111111111114</v>
      </c>
    </row>
    <row r="54" spans="2:12" ht="12.75" customHeight="1">
      <c r="B54" s="20">
        <v>43869</v>
      </c>
      <c r="C54" s="13">
        <v>1499.318</v>
      </c>
      <c r="D54" s="14">
        <v>1533.5133333333333</v>
      </c>
      <c r="E54" s="13">
        <v>1448.0250000000001</v>
      </c>
      <c r="F54" s="13">
        <v>1056.7</v>
      </c>
      <c r="G54" s="5">
        <v>0</v>
      </c>
      <c r="H54" s="5">
        <v>16</v>
      </c>
      <c r="I54" s="5">
        <v>5700</v>
      </c>
      <c r="J54" s="32">
        <f t="shared" si="8"/>
        <v>2.8070175438596489E-3</v>
      </c>
      <c r="K54" s="13">
        <f t="shared" si="9"/>
        <v>0</v>
      </c>
      <c r="L54" s="13">
        <f t="shared" si="10"/>
        <v>100</v>
      </c>
    </row>
    <row r="55" spans="2:12" ht="12.75" customHeight="1">
      <c r="B55" s="20">
        <v>43870</v>
      </c>
      <c r="C55" s="13">
        <v>1505.77</v>
      </c>
      <c r="D55" s="14">
        <v>1525.28</v>
      </c>
      <c r="E55" s="13">
        <v>1476.5050000000001</v>
      </c>
      <c r="F55" s="13">
        <v>1060.4000000000001</v>
      </c>
      <c r="G55" s="5">
        <v>0</v>
      </c>
      <c r="H55" s="5">
        <v>14</v>
      </c>
      <c r="I55" s="5">
        <v>5005</v>
      </c>
      <c r="J55" s="32">
        <f t="shared" si="8"/>
        <v>2.7972027972027972E-3</v>
      </c>
      <c r="K55" s="13">
        <f t="shared" si="9"/>
        <v>0</v>
      </c>
      <c r="L55" s="13">
        <f t="shared" si="10"/>
        <v>100</v>
      </c>
    </row>
    <row r="56" spans="2:12" ht="12.75" customHeight="1">
      <c r="B56" s="21">
        <v>43871</v>
      </c>
      <c r="C56" s="13">
        <v>2184.54</v>
      </c>
      <c r="D56" s="14">
        <v>2475.3599999999997</v>
      </c>
      <c r="E56" s="13">
        <v>1748.31</v>
      </c>
      <c r="F56" s="13">
        <v>1165</v>
      </c>
      <c r="G56" s="5">
        <v>1200000</v>
      </c>
      <c r="H56" s="5">
        <v>123</v>
      </c>
      <c r="I56" s="5">
        <v>41839</v>
      </c>
      <c r="J56" s="32">
        <f t="shared" si="8"/>
        <v>2.9398408183752001E-3</v>
      </c>
      <c r="K56" s="13">
        <f t="shared" si="9"/>
        <v>1.3888888888888888E-2</v>
      </c>
      <c r="L56" s="13">
        <f t="shared" si="10"/>
        <v>99.986111111111114</v>
      </c>
    </row>
    <row r="57" spans="2:12" ht="12.75" customHeight="1">
      <c r="B57" s="21">
        <v>43872</v>
      </c>
      <c r="C57" s="13">
        <v>1952.2840000000001</v>
      </c>
      <c r="D57" s="14">
        <v>2173.23</v>
      </c>
      <c r="E57" s="13">
        <v>1620.865</v>
      </c>
      <c r="F57" s="13">
        <v>1119.04</v>
      </c>
      <c r="G57" s="5">
        <v>1200000</v>
      </c>
      <c r="H57" s="5">
        <v>79</v>
      </c>
      <c r="I57" s="5">
        <v>35595</v>
      </c>
      <c r="J57" s="32">
        <f t="shared" si="8"/>
        <v>2.2194128388818655E-3</v>
      </c>
      <c r="K57" s="13">
        <f t="shared" si="9"/>
        <v>1.3888888888888888E-2</v>
      </c>
      <c r="L57" s="13">
        <f t="shared" si="10"/>
        <v>99.986111111111114</v>
      </c>
    </row>
    <row r="58" spans="2:12" ht="12.75" customHeight="1">
      <c r="B58" s="21">
        <v>43873</v>
      </c>
      <c r="C58" s="13">
        <v>1931.7159999999997</v>
      </c>
      <c r="D58" s="14">
        <v>2153.623333333333</v>
      </c>
      <c r="E58" s="13">
        <v>1598.855</v>
      </c>
      <c r="F58" s="13">
        <v>1115.3499999999999</v>
      </c>
      <c r="G58" s="5">
        <v>1200000</v>
      </c>
      <c r="H58" s="5">
        <v>118</v>
      </c>
      <c r="I58" s="5">
        <v>31259</v>
      </c>
      <c r="J58" s="32">
        <f t="shared" si="8"/>
        <v>3.7749128251063696E-3</v>
      </c>
      <c r="K58" s="13">
        <f t="shared" si="9"/>
        <v>1.3888888888888888E-2</v>
      </c>
      <c r="L58" s="13">
        <f t="shared" si="10"/>
        <v>99.986111111111114</v>
      </c>
    </row>
    <row r="59" spans="2:12" ht="12.75" customHeight="1">
      <c r="B59" s="21">
        <v>43874</v>
      </c>
      <c r="C59" s="13">
        <v>1918.9299999999998</v>
      </c>
      <c r="D59" s="14">
        <v>2129.83</v>
      </c>
      <c r="E59" s="13">
        <v>1602.58</v>
      </c>
      <c r="F59" s="13">
        <v>1123.96</v>
      </c>
      <c r="G59" s="5">
        <v>1200000</v>
      </c>
      <c r="H59" s="5">
        <v>88</v>
      </c>
      <c r="I59" s="5">
        <v>31484</v>
      </c>
      <c r="J59" s="32">
        <f t="shared" si="8"/>
        <v>2.7950705120060983E-3</v>
      </c>
      <c r="K59" s="13">
        <f t="shared" si="9"/>
        <v>1.3888888888888888E-2</v>
      </c>
      <c r="L59" s="13">
        <f t="shared" si="10"/>
        <v>99.986111111111114</v>
      </c>
    </row>
    <row r="60" spans="2:12" ht="12.75" customHeight="1">
      <c r="B60" s="21">
        <v>43875</v>
      </c>
      <c r="C60" s="13">
        <v>1945.0400000000002</v>
      </c>
      <c r="D60" s="14">
        <v>2154.81</v>
      </c>
      <c r="E60" s="13">
        <v>1630.385</v>
      </c>
      <c r="F60" s="13">
        <v>1118.18</v>
      </c>
      <c r="G60" s="5">
        <v>1200000</v>
      </c>
      <c r="H60" s="5">
        <v>85</v>
      </c>
      <c r="I60" s="5">
        <v>32324</v>
      </c>
      <c r="J60" s="32">
        <f t="shared" si="8"/>
        <v>2.629625046405148E-3</v>
      </c>
      <c r="K60" s="13">
        <f t="shared" si="9"/>
        <v>1.3888888888888888E-2</v>
      </c>
      <c r="L60" s="13">
        <f t="shared" si="10"/>
        <v>99.986111111111114</v>
      </c>
    </row>
    <row r="61" spans="2:12" ht="12.75" customHeight="1">
      <c r="B61" s="20">
        <v>43876</v>
      </c>
      <c r="C61" s="13">
        <v>1534.8400000000001</v>
      </c>
      <c r="D61" s="14">
        <v>1581.1866666666665</v>
      </c>
      <c r="E61" s="13">
        <v>1465.3200000000002</v>
      </c>
      <c r="F61" s="13">
        <v>1054.69</v>
      </c>
      <c r="G61" s="5">
        <v>0</v>
      </c>
      <c r="H61" s="5">
        <v>13</v>
      </c>
      <c r="I61" s="5">
        <v>5154</v>
      </c>
      <c r="J61" s="32">
        <f t="shared" si="8"/>
        <v>2.5223127667830811E-3</v>
      </c>
      <c r="K61" s="13">
        <f t="shared" si="9"/>
        <v>0</v>
      </c>
      <c r="L61" s="13">
        <f t="shared" si="10"/>
        <v>100</v>
      </c>
    </row>
    <row r="62" spans="2:12" ht="12.75" customHeight="1">
      <c r="B62" s="20">
        <v>43877</v>
      </c>
      <c r="C62" s="13">
        <v>1454.002</v>
      </c>
      <c r="D62" s="14">
        <v>1454.95</v>
      </c>
      <c r="E62" s="13">
        <v>1452.58</v>
      </c>
      <c r="F62" s="13">
        <v>1060.24</v>
      </c>
      <c r="G62" s="5">
        <v>0</v>
      </c>
      <c r="H62" s="5">
        <v>7</v>
      </c>
      <c r="I62" s="5">
        <v>4768</v>
      </c>
      <c r="J62" s="32">
        <f t="shared" si="8"/>
        <v>1.4681208053691276E-3</v>
      </c>
      <c r="K62" s="13">
        <f t="shared" si="9"/>
        <v>0</v>
      </c>
      <c r="L62" s="13">
        <f t="shared" si="10"/>
        <v>100</v>
      </c>
    </row>
    <row r="63" spans="2:12" ht="12.75" customHeight="1">
      <c r="B63" s="21">
        <v>43878</v>
      </c>
      <c r="C63" s="13">
        <v>1823.5440000000003</v>
      </c>
      <c r="D63" s="14">
        <v>1942.2366666666669</v>
      </c>
      <c r="E63" s="13">
        <v>1645.5050000000001</v>
      </c>
      <c r="F63" s="13">
        <v>1128.1500000000001</v>
      </c>
      <c r="G63" s="5">
        <v>1200000</v>
      </c>
      <c r="H63" s="5">
        <v>131</v>
      </c>
      <c r="I63" s="5">
        <v>39054</v>
      </c>
      <c r="J63" s="32">
        <f t="shared" si="8"/>
        <v>3.354329902186716E-3</v>
      </c>
      <c r="K63" s="13">
        <f t="shared" si="9"/>
        <v>1.3888888888888888E-2</v>
      </c>
      <c r="L63" s="13">
        <f t="shared" si="10"/>
        <v>99.986111111111114</v>
      </c>
    </row>
    <row r="64" spans="2:12" ht="12.75" customHeight="1">
      <c r="B64" s="21">
        <v>43879</v>
      </c>
      <c r="C64" s="13">
        <v>1758.7099999999998</v>
      </c>
      <c r="D64" s="14">
        <v>1891.5933333333335</v>
      </c>
      <c r="E64" s="13">
        <v>1559.385</v>
      </c>
      <c r="F64" s="13">
        <v>1087.79</v>
      </c>
      <c r="G64" s="5">
        <v>1200000</v>
      </c>
      <c r="H64" s="5">
        <v>124</v>
      </c>
      <c r="I64" s="5">
        <v>31184</v>
      </c>
      <c r="J64" s="32">
        <f t="shared" si="8"/>
        <v>3.9763981528989226E-3</v>
      </c>
      <c r="K64" s="13">
        <f t="shared" si="9"/>
        <v>1.3888888888888888E-2</v>
      </c>
      <c r="L64" s="13">
        <f t="shared" si="10"/>
        <v>99.986111111111114</v>
      </c>
    </row>
    <row r="65" spans="2:12" ht="12.75" customHeight="1">
      <c r="B65" s="21">
        <v>43880</v>
      </c>
      <c r="C65" s="13">
        <v>2324.864</v>
      </c>
      <c r="D65" s="14">
        <v>2606.6999999999998</v>
      </c>
      <c r="E65" s="13">
        <v>1902.1100000000001</v>
      </c>
      <c r="F65" s="13">
        <v>1311.48</v>
      </c>
      <c r="G65" s="5">
        <v>1200000</v>
      </c>
      <c r="H65" s="5">
        <v>113</v>
      </c>
      <c r="I65" s="5">
        <v>29082</v>
      </c>
      <c r="J65" s="32">
        <f t="shared" si="8"/>
        <v>3.8855649542672444E-3</v>
      </c>
      <c r="K65" s="13">
        <f t="shared" si="9"/>
        <v>1.3888888888888888E-2</v>
      </c>
      <c r="L65" s="13">
        <f t="shared" si="10"/>
        <v>99.986111111111114</v>
      </c>
    </row>
    <row r="66" spans="2:12" ht="12.75" customHeight="1">
      <c r="B66" s="21">
        <v>43881</v>
      </c>
      <c r="C66" s="13">
        <v>1815.3439999999998</v>
      </c>
      <c r="D66" s="14">
        <v>1917.2066666666667</v>
      </c>
      <c r="E66" s="13">
        <v>1662.55</v>
      </c>
      <c r="F66" s="13">
        <v>1087.1199999999999</v>
      </c>
      <c r="G66" s="5">
        <v>1200000</v>
      </c>
      <c r="H66" s="5">
        <v>111</v>
      </c>
      <c r="I66" s="5">
        <v>28119</v>
      </c>
      <c r="J66" s="32">
        <f t="shared" si="8"/>
        <v>3.9475088018777341E-3</v>
      </c>
      <c r="K66" s="13">
        <f t="shared" si="9"/>
        <v>1.3888888888888888E-2</v>
      </c>
      <c r="L66" s="13">
        <f t="shared" si="10"/>
        <v>99.986111111111114</v>
      </c>
    </row>
    <row r="67" spans="2:12" ht="12.75" customHeight="1">
      <c r="B67" s="21">
        <v>43882</v>
      </c>
      <c r="C67" s="13">
        <v>1799.7779999999998</v>
      </c>
      <c r="D67" s="14">
        <v>1889.1500000000003</v>
      </c>
      <c r="E67" s="13">
        <v>1665.72</v>
      </c>
      <c r="F67" s="13">
        <v>1090.73</v>
      </c>
      <c r="G67" s="5">
        <v>1200000</v>
      </c>
      <c r="H67" s="5">
        <v>93</v>
      </c>
      <c r="I67" s="5">
        <v>26592</v>
      </c>
      <c r="J67" s="32">
        <f t="shared" si="8"/>
        <v>3.497292418772563E-3</v>
      </c>
      <c r="K67" s="13">
        <f t="shared" si="9"/>
        <v>1.3888888888888888E-2</v>
      </c>
      <c r="L67" s="13">
        <f t="shared" si="10"/>
        <v>99.986111111111114</v>
      </c>
    </row>
    <row r="68" spans="2:12" ht="12.75" customHeight="1">
      <c r="B68" s="20">
        <v>43883</v>
      </c>
      <c r="C68" s="13">
        <v>1552.6279999999999</v>
      </c>
      <c r="D68" s="14">
        <v>1524.8733333333332</v>
      </c>
      <c r="E68" s="13">
        <v>1594.26</v>
      </c>
      <c r="F68" s="13">
        <v>1069.01</v>
      </c>
      <c r="G68" s="5">
        <v>0</v>
      </c>
      <c r="H68" s="5">
        <v>14</v>
      </c>
      <c r="I68" s="5">
        <v>4120</v>
      </c>
      <c r="J68" s="32">
        <f t="shared" si="8"/>
        <v>3.3980582524271844E-3</v>
      </c>
      <c r="K68" s="13">
        <f t="shared" si="9"/>
        <v>0</v>
      </c>
      <c r="L68" s="13">
        <f t="shared" si="10"/>
        <v>100</v>
      </c>
    </row>
    <row r="69" spans="2:12" ht="12.75" customHeight="1">
      <c r="B69" s="20">
        <v>43884</v>
      </c>
      <c r="C69" s="13">
        <v>1551.598</v>
      </c>
      <c r="D69" s="14">
        <v>1550.03</v>
      </c>
      <c r="E69" s="13">
        <v>1553.9499999999998</v>
      </c>
      <c r="F69" s="13">
        <v>1068.27</v>
      </c>
      <c r="G69" s="5">
        <v>0</v>
      </c>
      <c r="H69" s="5">
        <v>12</v>
      </c>
      <c r="I69" s="5">
        <v>3953</v>
      </c>
      <c r="J69" s="32">
        <f t="shared" si="8"/>
        <v>3.0356691120667846E-3</v>
      </c>
      <c r="K69" s="13">
        <f t="shared" si="9"/>
        <v>0</v>
      </c>
      <c r="L69" s="13">
        <f t="shared" si="10"/>
        <v>100</v>
      </c>
    </row>
    <row r="70" spans="2:12" ht="12.75" customHeight="1">
      <c r="B70" s="21">
        <v>43885</v>
      </c>
      <c r="C70" s="13">
        <v>1823.9860000000001</v>
      </c>
      <c r="D70" s="14">
        <v>1936.4333333333332</v>
      </c>
      <c r="E70" s="13">
        <v>1655.3150000000001</v>
      </c>
      <c r="F70" s="13">
        <v>1101.27</v>
      </c>
      <c r="G70" s="5">
        <v>1200000</v>
      </c>
      <c r="H70" s="5">
        <v>107</v>
      </c>
      <c r="I70" s="5">
        <v>28849</v>
      </c>
      <c r="J70" s="32">
        <f t="shared" si="8"/>
        <v>3.7089673818849873E-3</v>
      </c>
      <c r="K70" s="13">
        <f t="shared" si="9"/>
        <v>1.3888888888888888E-2</v>
      </c>
      <c r="L70" s="13">
        <f t="shared" si="10"/>
        <v>99.986111111111114</v>
      </c>
    </row>
    <row r="71" spans="2:12" ht="12.75" customHeight="1">
      <c r="B71" s="21">
        <v>43886</v>
      </c>
      <c r="C71" s="13">
        <v>1936.328</v>
      </c>
      <c r="D71" s="14">
        <v>2064.27</v>
      </c>
      <c r="E71" s="13">
        <v>1744.415</v>
      </c>
      <c r="F71" s="13">
        <v>1118.56</v>
      </c>
      <c r="G71" s="5">
        <v>1200000</v>
      </c>
      <c r="H71" s="5">
        <v>97</v>
      </c>
      <c r="I71" s="5">
        <v>31291</v>
      </c>
      <c r="J71" s="32">
        <f t="shared" si="8"/>
        <v>3.0999328880508773E-3</v>
      </c>
      <c r="K71" s="13">
        <f t="shared" si="9"/>
        <v>1.3888888888888888E-2</v>
      </c>
      <c r="L71" s="13">
        <f t="shared" si="10"/>
        <v>99.986111111111114</v>
      </c>
    </row>
    <row r="72" spans="2:12" ht="12.75" customHeight="1">
      <c r="B72" s="21">
        <v>43887</v>
      </c>
      <c r="C72" s="13">
        <v>1884.934</v>
      </c>
      <c r="D72" s="14">
        <v>2001.1366666666665</v>
      </c>
      <c r="E72" s="13">
        <v>1710.63</v>
      </c>
      <c r="F72" s="13">
        <v>1097.7</v>
      </c>
      <c r="G72" s="5">
        <v>1200000</v>
      </c>
      <c r="H72" s="5">
        <v>112</v>
      </c>
      <c r="I72" s="5">
        <v>32528</v>
      </c>
      <c r="J72" s="32">
        <f t="shared" si="8"/>
        <v>3.4431874077717659E-3</v>
      </c>
      <c r="K72" s="13">
        <f t="shared" si="9"/>
        <v>1.3888888888888888E-2</v>
      </c>
      <c r="L72" s="13">
        <f t="shared" si="10"/>
        <v>99.986111111111114</v>
      </c>
    </row>
    <row r="73" spans="2:12" ht="12.75" customHeight="1">
      <c r="B73" s="21">
        <v>43888</v>
      </c>
      <c r="C73" s="13">
        <v>1940.2279999999998</v>
      </c>
      <c r="D73" s="14">
        <v>2061.48</v>
      </c>
      <c r="E73" s="13">
        <v>1758.35</v>
      </c>
      <c r="F73" s="13">
        <v>1108.74</v>
      </c>
      <c r="G73" s="5">
        <v>1200000</v>
      </c>
      <c r="H73" s="5">
        <v>122</v>
      </c>
      <c r="I73" s="5">
        <v>36363</v>
      </c>
      <c r="J73" s="32">
        <f t="shared" si="8"/>
        <v>3.3550587135274868E-3</v>
      </c>
      <c r="K73" s="13">
        <f t="shared" si="9"/>
        <v>1.3888888888888888E-2</v>
      </c>
      <c r="L73" s="13">
        <f t="shared" si="10"/>
        <v>99.986111111111114</v>
      </c>
    </row>
    <row r="74" spans="2:12" ht="12.75" customHeight="1">
      <c r="B74" s="21">
        <v>43889</v>
      </c>
      <c r="C74" s="13">
        <v>2027.39</v>
      </c>
      <c r="D74" s="14">
        <v>2191.8399999999997</v>
      </c>
      <c r="E74" s="13">
        <v>1780.7149999999999</v>
      </c>
      <c r="F74" s="13">
        <v>1118.03</v>
      </c>
      <c r="G74" s="5">
        <v>1200000</v>
      </c>
      <c r="H74" s="5">
        <v>90</v>
      </c>
      <c r="I74" s="5">
        <v>34004</v>
      </c>
      <c r="J74" s="32">
        <f t="shared" si="8"/>
        <v>2.6467474414774731E-3</v>
      </c>
      <c r="K74" s="13">
        <f t="shared" si="9"/>
        <v>1.3888888888888888E-2</v>
      </c>
      <c r="L74" s="13">
        <f t="shared" si="10"/>
        <v>99.986111111111114</v>
      </c>
    </row>
    <row r="75" spans="2:12" ht="12.75" customHeight="1">
      <c r="B75" s="20">
        <v>43890</v>
      </c>
      <c r="C75" s="13">
        <v>1550.5840000000001</v>
      </c>
      <c r="D75" s="14">
        <v>1551.0333333333335</v>
      </c>
      <c r="E75" s="13">
        <v>1549.9099999999999</v>
      </c>
      <c r="F75" s="13">
        <v>1064.28</v>
      </c>
      <c r="G75" s="5">
        <v>0</v>
      </c>
      <c r="H75" s="5">
        <v>14</v>
      </c>
      <c r="I75" s="5">
        <v>6396</v>
      </c>
      <c r="J75" s="32">
        <f t="shared" si="8"/>
        <v>2.1888680425265791E-3</v>
      </c>
      <c r="K75" s="13">
        <f t="shared" si="9"/>
        <v>0</v>
      </c>
      <c r="L75" s="13">
        <f t="shared" si="10"/>
        <v>100</v>
      </c>
    </row>
    <row r="76" spans="2:12" ht="12.75" customHeight="1">
      <c r="B76" s="21"/>
      <c r="C76" s="13"/>
      <c r="D76" s="14"/>
      <c r="E76" s="13"/>
      <c r="F76" s="13"/>
      <c r="G76" s="5"/>
      <c r="H76" s="5"/>
      <c r="I76" s="5"/>
      <c r="J76" s="32"/>
      <c r="K76" s="13"/>
      <c r="L76" s="13"/>
    </row>
    <row r="77" spans="2:12" ht="12.75" customHeight="1">
      <c r="B77" s="21"/>
      <c r="C77" s="13"/>
      <c r="D77" s="14"/>
      <c r="E77" s="13"/>
      <c r="F77" s="13"/>
      <c r="G77" s="5"/>
      <c r="H77" s="5"/>
      <c r="I77" s="5"/>
      <c r="J77" s="32"/>
      <c r="K77" s="13"/>
      <c r="L77" s="13"/>
    </row>
    <row r="78" spans="2:12">
      <c r="B78" s="15" t="s">
        <v>2</v>
      </c>
      <c r="C78" s="16">
        <v>266618.57999999996</v>
      </c>
      <c r="D78" s="22">
        <v>171358.75</v>
      </c>
      <c r="E78" s="16">
        <v>95259.83</v>
      </c>
      <c r="F78" s="16">
        <v>32255.170000000006</v>
      </c>
      <c r="G78" s="16">
        <f t="shared" ref="G78" si="11">SUM(G47:G77)</f>
        <v>24000000</v>
      </c>
      <c r="H78" s="16">
        <v>2309</v>
      </c>
      <c r="I78" s="16">
        <v>730668</v>
      </c>
      <c r="J78" s="30" t="s">
        <v>34</v>
      </c>
      <c r="K78" s="17" t="s">
        <v>34</v>
      </c>
      <c r="L78" s="17" t="s">
        <v>34</v>
      </c>
    </row>
    <row r="79" spans="2:12" ht="25.5">
      <c r="B79" s="19" t="s">
        <v>3</v>
      </c>
      <c r="C79" s="18">
        <v>1838.748827586207</v>
      </c>
      <c r="D79" s="22">
        <v>1969.6408045977007</v>
      </c>
      <c r="E79" s="18">
        <v>1642.4108620689653</v>
      </c>
      <c r="F79" s="18">
        <v>1112.2472413793105</v>
      </c>
      <c r="G79" s="18">
        <f t="shared" ref="G79:L79" si="12">AVERAGE(G47:G77)</f>
        <v>827586.20689655177</v>
      </c>
      <c r="H79" s="22">
        <v>79.620689655172413</v>
      </c>
      <c r="I79" s="22">
        <v>25195.448275862069</v>
      </c>
      <c r="J79" s="33">
        <f t="shared" si="12"/>
        <v>2.9723676622291505E-3</v>
      </c>
      <c r="K79" s="18">
        <f t="shared" si="12"/>
        <v>9.5785440613026848E-3</v>
      </c>
      <c r="L79" s="18">
        <f t="shared" si="12"/>
        <v>99.99042145593873</v>
      </c>
    </row>
    <row r="82" spans="2:12" hidden="1">
      <c r="B82" s="1" t="s">
        <v>35</v>
      </c>
      <c r="C82" s="11">
        <v>1</v>
      </c>
      <c r="D82" s="11">
        <v>2</v>
      </c>
      <c r="E82" s="11">
        <v>3</v>
      </c>
      <c r="F82" s="11">
        <v>4</v>
      </c>
      <c r="G82" s="11">
        <v>5</v>
      </c>
      <c r="H82" s="11">
        <v>6</v>
      </c>
      <c r="I82" s="11">
        <v>7</v>
      </c>
      <c r="J82" s="11">
        <v>8</v>
      </c>
      <c r="K82" s="11">
        <v>9</v>
      </c>
      <c r="L82" s="11">
        <v>10</v>
      </c>
    </row>
    <row r="83" spans="2:12" hidden="1">
      <c r="B83" s="1" t="s">
        <v>35</v>
      </c>
      <c r="C83" s="11">
        <v>1</v>
      </c>
      <c r="D83" s="11"/>
      <c r="E83" s="11"/>
      <c r="F83" s="11"/>
      <c r="G83" s="11">
        <v>2</v>
      </c>
      <c r="H83" s="11">
        <v>3</v>
      </c>
      <c r="I83" s="11">
        <v>4</v>
      </c>
      <c r="J83" s="11">
        <v>5</v>
      </c>
      <c r="K83" s="11">
        <v>6</v>
      </c>
      <c r="L83" s="11">
        <v>7</v>
      </c>
    </row>
    <row r="84" spans="2:12" ht="25.5">
      <c r="B84" s="6" t="s">
        <v>7</v>
      </c>
      <c r="C84" s="2" t="s">
        <v>37</v>
      </c>
      <c r="D84" s="37" t="s">
        <v>43</v>
      </c>
      <c r="E84" s="38"/>
      <c r="F84" s="39"/>
      <c r="G84" s="37" t="s">
        <v>45</v>
      </c>
      <c r="H84" s="38"/>
      <c r="I84" s="38"/>
      <c r="J84" s="38"/>
      <c r="K84" s="38"/>
      <c r="L84" s="39"/>
    </row>
    <row r="85" spans="2:12" ht="48">
      <c r="B85" s="7" t="s">
        <v>13</v>
      </c>
      <c r="C85" s="9"/>
      <c r="D85" s="10" t="s">
        <v>38</v>
      </c>
      <c r="E85" s="10" t="s">
        <v>39</v>
      </c>
      <c r="F85" s="10" t="s">
        <v>40</v>
      </c>
      <c r="G85" s="10"/>
      <c r="H85" s="10" t="s">
        <v>36</v>
      </c>
      <c r="I85" s="10" t="s">
        <v>15</v>
      </c>
      <c r="J85" s="10" t="s">
        <v>22</v>
      </c>
      <c r="K85" s="10" t="s">
        <v>23</v>
      </c>
      <c r="L85" s="10" t="s">
        <v>24</v>
      </c>
    </row>
    <row r="86" spans="2:12">
      <c r="B86" s="3" t="s">
        <v>1</v>
      </c>
      <c r="C86" s="12" t="s">
        <v>25</v>
      </c>
      <c r="D86" s="12" t="s">
        <v>25</v>
      </c>
      <c r="E86" s="12" t="s">
        <v>25</v>
      </c>
      <c r="F86" s="12" t="s">
        <v>25</v>
      </c>
      <c r="G86" s="12" t="s">
        <v>26</v>
      </c>
      <c r="H86" s="12" t="s">
        <v>28</v>
      </c>
      <c r="I86" s="12" t="s">
        <v>27</v>
      </c>
      <c r="J86" s="12" t="s">
        <v>30</v>
      </c>
      <c r="K86" s="12" t="s">
        <v>32</v>
      </c>
      <c r="L86" s="12" t="s">
        <v>33</v>
      </c>
    </row>
    <row r="87" spans="2:12" ht="12.75" customHeight="1">
      <c r="B87" s="20">
        <v>43891</v>
      </c>
      <c r="C87" s="13">
        <v>1537.982</v>
      </c>
      <c r="D87" s="13">
        <v>1523.6499999999999</v>
      </c>
      <c r="E87" s="13">
        <v>1559.48</v>
      </c>
      <c r="F87" s="13">
        <v>1064.3599999999999</v>
      </c>
      <c r="G87" s="5">
        <v>0</v>
      </c>
      <c r="H87" s="5">
        <v>8</v>
      </c>
      <c r="I87" s="5">
        <v>5142</v>
      </c>
      <c r="J87" s="32">
        <f>H87/I87</f>
        <v>1.5558148580318942E-3</v>
      </c>
      <c r="K87" s="13">
        <f>G87/86400000</f>
        <v>0</v>
      </c>
      <c r="L87" s="13">
        <f>100-K87</f>
        <v>100</v>
      </c>
    </row>
    <row r="88" spans="2:12" ht="12.75" customHeight="1">
      <c r="B88" s="21">
        <v>43892</v>
      </c>
      <c r="C88" s="13">
        <v>4090.3880000000004</v>
      </c>
      <c r="D88" s="13">
        <v>4771.2</v>
      </c>
      <c r="E88" s="13">
        <v>3069.17</v>
      </c>
      <c r="F88" s="13">
        <v>1362.13</v>
      </c>
      <c r="G88" s="5">
        <v>1200000</v>
      </c>
      <c r="H88" s="5">
        <v>106</v>
      </c>
      <c r="I88" s="5">
        <v>46801</v>
      </c>
      <c r="J88" s="32">
        <f t="shared" ref="J88:J116" si="13">H88/I88</f>
        <v>2.2649088694686012E-3</v>
      </c>
      <c r="K88" s="13">
        <f t="shared" ref="K88:K116" si="14">G88/86400000</f>
        <v>1.3888888888888888E-2</v>
      </c>
      <c r="L88" s="13">
        <f t="shared" ref="L88:L116" si="15">100-K88</f>
        <v>99.986111111111114</v>
      </c>
    </row>
    <row r="89" spans="2:12" ht="12.75" customHeight="1">
      <c r="B89" s="21">
        <v>43893</v>
      </c>
      <c r="C89" s="13">
        <v>2228.5680000000002</v>
      </c>
      <c r="D89" s="13">
        <v>2413.7633333333333</v>
      </c>
      <c r="E89" s="13">
        <v>1950.7749999999999</v>
      </c>
      <c r="F89" s="13">
        <v>1163.3399999999999</v>
      </c>
      <c r="G89" s="5">
        <v>1200000</v>
      </c>
      <c r="H89" s="5">
        <v>137</v>
      </c>
      <c r="I89" s="5">
        <v>39893</v>
      </c>
      <c r="J89" s="32">
        <f t="shared" si="13"/>
        <v>3.4341864487504072E-3</v>
      </c>
      <c r="K89" s="13">
        <f t="shared" si="14"/>
        <v>1.3888888888888888E-2</v>
      </c>
      <c r="L89" s="13">
        <f t="shared" si="15"/>
        <v>99.986111111111114</v>
      </c>
    </row>
    <row r="90" spans="2:12" ht="12.75" customHeight="1">
      <c r="B90" s="21">
        <v>43894</v>
      </c>
      <c r="C90" s="13">
        <v>2020.396</v>
      </c>
      <c r="D90" s="13">
        <v>2204.25</v>
      </c>
      <c r="E90" s="13">
        <v>1744.6149999999998</v>
      </c>
      <c r="F90" s="13">
        <v>1119.45</v>
      </c>
      <c r="G90" s="5">
        <v>1200000</v>
      </c>
      <c r="H90" s="5">
        <v>116</v>
      </c>
      <c r="I90" s="5">
        <v>37150</v>
      </c>
      <c r="J90" s="32">
        <f t="shared" si="13"/>
        <v>3.1224764468371466E-3</v>
      </c>
      <c r="K90" s="13">
        <f t="shared" si="14"/>
        <v>1.3888888888888888E-2</v>
      </c>
      <c r="L90" s="13">
        <f t="shared" si="15"/>
        <v>99.986111111111114</v>
      </c>
    </row>
    <row r="91" spans="2:12" ht="12.75" customHeight="1">
      <c r="B91" s="21">
        <v>43895</v>
      </c>
      <c r="C91" s="13">
        <v>1998.8580000000002</v>
      </c>
      <c r="D91" s="13">
        <v>2168.4500000000003</v>
      </c>
      <c r="E91" s="13">
        <v>1744.47</v>
      </c>
      <c r="F91" s="13">
        <v>1109.58</v>
      </c>
      <c r="G91" s="5">
        <v>1200000</v>
      </c>
      <c r="H91" s="5">
        <v>133</v>
      </c>
      <c r="I91" s="5">
        <v>36328</v>
      </c>
      <c r="J91" s="32">
        <f t="shared" si="13"/>
        <v>3.6610878661087866E-3</v>
      </c>
      <c r="K91" s="13">
        <f t="shared" si="14"/>
        <v>1.3888888888888888E-2</v>
      </c>
      <c r="L91" s="13">
        <f t="shared" si="15"/>
        <v>99.986111111111114</v>
      </c>
    </row>
    <row r="92" spans="2:12" ht="12.75" customHeight="1">
      <c r="B92" s="21">
        <v>43896</v>
      </c>
      <c r="C92" s="13">
        <v>2143.7220000000002</v>
      </c>
      <c r="D92" s="13">
        <v>2364.85</v>
      </c>
      <c r="E92" s="13">
        <v>1812.03</v>
      </c>
      <c r="F92" s="13">
        <v>1149.3699999999999</v>
      </c>
      <c r="G92" s="5">
        <v>1200000</v>
      </c>
      <c r="H92" s="5">
        <v>120</v>
      </c>
      <c r="I92" s="5">
        <v>35471</v>
      </c>
      <c r="J92" s="32">
        <f t="shared" si="13"/>
        <v>3.3830453046150375E-3</v>
      </c>
      <c r="K92" s="13">
        <f t="shared" si="14"/>
        <v>1.3888888888888888E-2</v>
      </c>
      <c r="L92" s="13">
        <f t="shared" si="15"/>
        <v>99.986111111111114</v>
      </c>
    </row>
    <row r="93" spans="2:12" ht="12.75" customHeight="1">
      <c r="B93" s="20">
        <v>43897</v>
      </c>
      <c r="C93" s="13">
        <v>1575.92</v>
      </c>
      <c r="D93" s="13">
        <v>1588.03</v>
      </c>
      <c r="E93" s="13">
        <v>1557.7550000000001</v>
      </c>
      <c r="F93" s="13">
        <v>1062.74</v>
      </c>
      <c r="G93" s="5">
        <v>0</v>
      </c>
      <c r="H93" s="5">
        <v>10</v>
      </c>
      <c r="I93" s="5">
        <v>5172</v>
      </c>
      <c r="J93" s="32">
        <f t="shared" si="13"/>
        <v>1.9334880123743233E-3</v>
      </c>
      <c r="K93" s="13">
        <f t="shared" si="14"/>
        <v>0</v>
      </c>
      <c r="L93" s="13">
        <f t="shared" si="15"/>
        <v>100</v>
      </c>
    </row>
    <row r="94" spans="2:12" ht="12.75" customHeight="1">
      <c r="B94" s="20">
        <v>43898</v>
      </c>
      <c r="C94" s="13">
        <v>1566.7740000000001</v>
      </c>
      <c r="D94" s="13">
        <v>1567.22</v>
      </c>
      <c r="E94" s="13">
        <v>1566.105</v>
      </c>
      <c r="F94" s="13">
        <v>1079.22</v>
      </c>
      <c r="G94" s="5">
        <v>0</v>
      </c>
      <c r="H94" s="5">
        <v>7</v>
      </c>
      <c r="I94" s="5">
        <v>3805</v>
      </c>
      <c r="J94" s="32">
        <f t="shared" si="13"/>
        <v>1.8396846254927727E-3</v>
      </c>
      <c r="K94" s="13">
        <f t="shared" si="14"/>
        <v>0</v>
      </c>
      <c r="L94" s="13">
        <f t="shared" si="15"/>
        <v>100</v>
      </c>
    </row>
    <row r="95" spans="2:12" ht="12.75" customHeight="1">
      <c r="B95" s="21">
        <v>43899</v>
      </c>
      <c r="C95" s="13">
        <v>2177.4360000000001</v>
      </c>
      <c r="D95" s="13">
        <v>2391.34</v>
      </c>
      <c r="E95" s="13">
        <v>1856.58</v>
      </c>
      <c r="F95" s="13">
        <v>1143.0899999999999</v>
      </c>
      <c r="G95" s="5">
        <v>1200000</v>
      </c>
      <c r="H95" s="5">
        <v>123</v>
      </c>
      <c r="I95" s="5">
        <v>36657</v>
      </c>
      <c r="J95" s="32">
        <f t="shared" si="13"/>
        <v>3.3554300679269991E-3</v>
      </c>
      <c r="K95" s="13">
        <f t="shared" si="14"/>
        <v>1.3888888888888888E-2</v>
      </c>
      <c r="L95" s="13">
        <f t="shared" si="15"/>
        <v>99.986111111111114</v>
      </c>
    </row>
    <row r="96" spans="2:12" ht="12.75" customHeight="1">
      <c r="B96" s="21">
        <v>43900</v>
      </c>
      <c r="C96" s="13">
        <v>2060.4160000000002</v>
      </c>
      <c r="D96" s="13">
        <v>2249.1166666666668</v>
      </c>
      <c r="E96" s="13">
        <v>1777.365</v>
      </c>
      <c r="F96" s="13">
        <v>1136.07</v>
      </c>
      <c r="G96" s="5">
        <v>1200000</v>
      </c>
      <c r="H96" s="5">
        <v>139</v>
      </c>
      <c r="I96" s="5">
        <v>34071</v>
      </c>
      <c r="J96" s="32">
        <f t="shared" si="13"/>
        <v>4.079715887411582E-3</v>
      </c>
      <c r="K96" s="13">
        <f t="shared" si="14"/>
        <v>1.3888888888888888E-2</v>
      </c>
      <c r="L96" s="13">
        <f t="shared" si="15"/>
        <v>99.986111111111114</v>
      </c>
    </row>
    <row r="97" spans="2:12" ht="12.75" customHeight="1">
      <c r="B97" s="21">
        <v>43901</v>
      </c>
      <c r="C97" s="13">
        <v>2288.83</v>
      </c>
      <c r="D97" s="13">
        <v>2549.2833333333333</v>
      </c>
      <c r="E97" s="13">
        <v>1898.15</v>
      </c>
      <c r="F97" s="13">
        <v>1174.9100000000001</v>
      </c>
      <c r="G97" s="5">
        <v>1200000</v>
      </c>
      <c r="H97" s="5">
        <v>93</v>
      </c>
      <c r="I97" s="5">
        <v>33531</v>
      </c>
      <c r="J97" s="32">
        <f t="shared" si="13"/>
        <v>2.7735528317079719E-3</v>
      </c>
      <c r="K97" s="13">
        <f t="shared" si="14"/>
        <v>1.3888888888888888E-2</v>
      </c>
      <c r="L97" s="13">
        <f t="shared" si="15"/>
        <v>99.986111111111114</v>
      </c>
    </row>
    <row r="98" spans="2:12" ht="12.75" customHeight="1">
      <c r="B98" s="21">
        <v>43902</v>
      </c>
      <c r="C98" s="13">
        <v>2022.7899999999997</v>
      </c>
      <c r="D98" s="13">
        <v>2217.0499999999997</v>
      </c>
      <c r="E98" s="13">
        <v>1731.4</v>
      </c>
      <c r="F98" s="13">
        <v>1103.5999999999999</v>
      </c>
      <c r="G98" s="5">
        <v>1200000</v>
      </c>
      <c r="H98" s="5">
        <v>97</v>
      </c>
      <c r="I98" s="5">
        <v>29152</v>
      </c>
      <c r="J98" s="32">
        <f t="shared" si="13"/>
        <v>3.3273874862788143E-3</v>
      </c>
      <c r="K98" s="13">
        <f t="shared" si="14"/>
        <v>1.3888888888888888E-2</v>
      </c>
      <c r="L98" s="13">
        <f t="shared" si="15"/>
        <v>99.986111111111114</v>
      </c>
    </row>
    <row r="99" spans="2:12" ht="12.75" customHeight="1">
      <c r="B99" s="21">
        <v>43903</v>
      </c>
      <c r="C99" s="13">
        <v>2029.614</v>
      </c>
      <c r="D99" s="13">
        <v>2194.6133333333332</v>
      </c>
      <c r="E99" s="13">
        <v>1782.1149999999998</v>
      </c>
      <c r="F99" s="13">
        <v>1270.28</v>
      </c>
      <c r="G99" s="5">
        <v>1200000</v>
      </c>
      <c r="H99" s="5">
        <v>83</v>
      </c>
      <c r="I99" s="5">
        <v>26856</v>
      </c>
      <c r="J99" s="32">
        <f t="shared" si="13"/>
        <v>3.0905570449806376E-3</v>
      </c>
      <c r="K99" s="13">
        <f t="shared" si="14"/>
        <v>1.3888888888888888E-2</v>
      </c>
      <c r="L99" s="13">
        <f t="shared" si="15"/>
        <v>99.986111111111114</v>
      </c>
    </row>
    <row r="100" spans="2:12" ht="12.75" customHeight="1">
      <c r="B100" s="20">
        <v>43904</v>
      </c>
      <c r="C100" s="13">
        <v>1673.8380000000002</v>
      </c>
      <c r="D100" s="13">
        <v>1707.6166666666668</v>
      </c>
      <c r="E100" s="13">
        <v>1623.17</v>
      </c>
      <c r="F100" s="13">
        <v>1071.3699999999999</v>
      </c>
      <c r="G100" s="5">
        <v>0</v>
      </c>
      <c r="H100" s="5">
        <v>14</v>
      </c>
      <c r="I100" s="5">
        <v>5197</v>
      </c>
      <c r="J100" s="32">
        <f t="shared" si="13"/>
        <v>2.6938618433711755E-3</v>
      </c>
      <c r="K100" s="13">
        <f t="shared" si="14"/>
        <v>0</v>
      </c>
      <c r="L100" s="13">
        <f t="shared" si="15"/>
        <v>100</v>
      </c>
    </row>
    <row r="101" spans="2:12" ht="12.75" customHeight="1">
      <c r="B101" s="20">
        <v>43905</v>
      </c>
      <c r="C101" s="13">
        <v>1668.8679999999999</v>
      </c>
      <c r="D101" s="13">
        <v>1718.9799999999998</v>
      </c>
      <c r="E101" s="13">
        <v>1593.7</v>
      </c>
      <c r="F101" s="13">
        <v>1074.6099999999999</v>
      </c>
      <c r="G101" s="5">
        <v>0</v>
      </c>
      <c r="H101" s="5">
        <v>9</v>
      </c>
      <c r="I101" s="5">
        <v>3737</v>
      </c>
      <c r="J101" s="32">
        <f t="shared" si="13"/>
        <v>2.4083489430024082E-3</v>
      </c>
      <c r="K101" s="13">
        <f t="shared" si="14"/>
        <v>0</v>
      </c>
      <c r="L101" s="13">
        <f t="shared" si="15"/>
        <v>100</v>
      </c>
    </row>
    <row r="102" spans="2:12" ht="12.75" customHeight="1">
      <c r="B102" s="21">
        <v>43906</v>
      </c>
      <c r="C102" s="13">
        <v>1816.9440000000002</v>
      </c>
      <c r="D102" s="13">
        <v>1893.58</v>
      </c>
      <c r="E102" s="13">
        <v>1701.99</v>
      </c>
      <c r="F102" s="13">
        <v>1086.78</v>
      </c>
      <c r="G102" s="5">
        <v>1200000</v>
      </c>
      <c r="H102" s="5">
        <v>109</v>
      </c>
      <c r="I102" s="5">
        <v>29408</v>
      </c>
      <c r="J102" s="32">
        <f t="shared" si="13"/>
        <v>3.7064744287268769E-3</v>
      </c>
      <c r="K102" s="13">
        <f t="shared" si="14"/>
        <v>1.3888888888888888E-2</v>
      </c>
      <c r="L102" s="13">
        <f t="shared" si="15"/>
        <v>99.986111111111114</v>
      </c>
    </row>
    <row r="103" spans="2:12" ht="12.75" customHeight="1">
      <c r="B103" s="21">
        <v>43907</v>
      </c>
      <c r="C103" s="13">
        <v>1829.7040000000002</v>
      </c>
      <c r="D103" s="13">
        <v>1922.4033333333336</v>
      </c>
      <c r="E103" s="13">
        <v>1690.6550000000002</v>
      </c>
      <c r="F103" s="13">
        <v>1085.1600000000001</v>
      </c>
      <c r="G103" s="5">
        <v>1200000</v>
      </c>
      <c r="H103" s="5">
        <v>100</v>
      </c>
      <c r="I103" s="5">
        <v>23549</v>
      </c>
      <c r="J103" s="32">
        <f t="shared" si="13"/>
        <v>4.2464648180389822E-3</v>
      </c>
      <c r="K103" s="13">
        <f t="shared" si="14"/>
        <v>1.3888888888888888E-2</v>
      </c>
      <c r="L103" s="13">
        <f t="shared" si="15"/>
        <v>99.986111111111114</v>
      </c>
    </row>
    <row r="104" spans="2:12" ht="12.75" customHeight="1">
      <c r="B104" s="21">
        <v>43908</v>
      </c>
      <c r="C104" s="13">
        <v>1755.5119999999999</v>
      </c>
      <c r="D104" s="13">
        <v>1825.0733333333335</v>
      </c>
      <c r="E104" s="13">
        <v>1651.17</v>
      </c>
      <c r="F104" s="13">
        <v>1086.7</v>
      </c>
      <c r="G104" s="5">
        <v>1200000</v>
      </c>
      <c r="H104" s="5">
        <v>83</v>
      </c>
      <c r="I104" s="5">
        <v>21369</v>
      </c>
      <c r="J104" s="32">
        <f t="shared" si="13"/>
        <v>3.8841312181197062E-3</v>
      </c>
      <c r="K104" s="13">
        <f t="shared" si="14"/>
        <v>1.3888888888888888E-2</v>
      </c>
      <c r="L104" s="13">
        <f t="shared" si="15"/>
        <v>99.986111111111114</v>
      </c>
    </row>
    <row r="105" spans="2:12" ht="12.75" customHeight="1">
      <c r="B105" s="21">
        <v>43909</v>
      </c>
      <c r="C105" s="13">
        <v>1707.8700000000001</v>
      </c>
      <c r="D105" s="13">
        <v>1779.14</v>
      </c>
      <c r="E105" s="13">
        <v>1600.9650000000001</v>
      </c>
      <c r="F105" s="13">
        <v>1081.0999999999999</v>
      </c>
      <c r="G105" s="5">
        <v>1200000</v>
      </c>
      <c r="H105" s="5">
        <v>91</v>
      </c>
      <c r="I105" s="5">
        <v>21703</v>
      </c>
      <c r="J105" s="32">
        <f t="shared" si="13"/>
        <v>4.1929687140026721E-3</v>
      </c>
      <c r="K105" s="13">
        <f t="shared" si="14"/>
        <v>1.3888888888888888E-2</v>
      </c>
      <c r="L105" s="13">
        <f t="shared" si="15"/>
        <v>99.986111111111114</v>
      </c>
    </row>
    <row r="106" spans="2:12" ht="12.75" customHeight="1">
      <c r="B106" s="21">
        <v>43910</v>
      </c>
      <c r="C106" s="13">
        <v>1731.6680000000001</v>
      </c>
      <c r="D106" s="13">
        <v>1823.0833333333333</v>
      </c>
      <c r="E106" s="13">
        <v>1594.5450000000001</v>
      </c>
      <c r="F106" s="13">
        <v>1080.47</v>
      </c>
      <c r="G106" s="5">
        <v>1200000</v>
      </c>
      <c r="H106" s="5">
        <v>80</v>
      </c>
      <c r="I106" s="5">
        <v>21995</v>
      </c>
      <c r="J106" s="32">
        <f t="shared" si="13"/>
        <v>3.6371902705160265E-3</v>
      </c>
      <c r="K106" s="13">
        <f t="shared" si="14"/>
        <v>1.3888888888888888E-2</v>
      </c>
      <c r="L106" s="13">
        <f t="shared" si="15"/>
        <v>99.986111111111114</v>
      </c>
    </row>
    <row r="107" spans="2:12" ht="12.75" customHeight="1">
      <c r="B107" s="20">
        <v>43911</v>
      </c>
      <c r="C107" s="13">
        <v>1542.5720000000001</v>
      </c>
      <c r="D107" s="13">
        <v>1527.67</v>
      </c>
      <c r="E107" s="13">
        <v>1564.925</v>
      </c>
      <c r="F107" s="13">
        <v>1067.92</v>
      </c>
      <c r="G107" s="5">
        <v>0</v>
      </c>
      <c r="H107" s="5">
        <v>12</v>
      </c>
      <c r="I107" s="5">
        <v>4552</v>
      </c>
      <c r="J107" s="32">
        <f t="shared" si="13"/>
        <v>2.6362038664323375E-3</v>
      </c>
      <c r="K107" s="13">
        <f t="shared" si="14"/>
        <v>0</v>
      </c>
      <c r="L107" s="13">
        <f t="shared" si="15"/>
        <v>100</v>
      </c>
    </row>
    <row r="108" spans="2:12" ht="12.75" customHeight="1">
      <c r="B108" s="20">
        <v>43912</v>
      </c>
      <c r="C108" s="13">
        <v>1565.328</v>
      </c>
      <c r="D108" s="13">
        <v>1580.5933333333335</v>
      </c>
      <c r="E108" s="13">
        <v>1542.43</v>
      </c>
      <c r="F108" s="13">
        <v>1081.6300000000001</v>
      </c>
      <c r="G108" s="5">
        <v>0</v>
      </c>
      <c r="H108" s="5">
        <v>5</v>
      </c>
      <c r="I108" s="5">
        <v>3701</v>
      </c>
      <c r="J108" s="32">
        <f t="shared" si="13"/>
        <v>1.3509862199405566E-3</v>
      </c>
      <c r="K108" s="13">
        <f t="shared" si="14"/>
        <v>0</v>
      </c>
      <c r="L108" s="13">
        <f t="shared" si="15"/>
        <v>100</v>
      </c>
    </row>
    <row r="109" spans="2:12" ht="12.75" customHeight="1">
      <c r="B109" s="21">
        <v>43913</v>
      </c>
      <c r="C109" s="13">
        <v>1762.2040000000002</v>
      </c>
      <c r="D109" s="13">
        <v>1849.7233333333334</v>
      </c>
      <c r="E109" s="13">
        <v>1630.925</v>
      </c>
      <c r="F109" s="13">
        <v>1088.1300000000001</v>
      </c>
      <c r="G109" s="5">
        <v>1200000</v>
      </c>
      <c r="H109" s="5">
        <v>122</v>
      </c>
      <c r="I109" s="5">
        <v>23819</v>
      </c>
      <c r="J109" s="32">
        <f t="shared" si="13"/>
        <v>5.1219614593391834E-3</v>
      </c>
      <c r="K109" s="13">
        <f t="shared" si="14"/>
        <v>1.3888888888888888E-2</v>
      </c>
      <c r="L109" s="13">
        <f t="shared" si="15"/>
        <v>99.986111111111114</v>
      </c>
    </row>
    <row r="110" spans="2:12" ht="12.75" customHeight="1">
      <c r="B110" s="21">
        <v>43914</v>
      </c>
      <c r="C110" s="13">
        <v>1706.6320000000001</v>
      </c>
      <c r="D110" s="13">
        <v>1772.0699999999997</v>
      </c>
      <c r="E110" s="13">
        <v>1608.4749999999999</v>
      </c>
      <c r="F110" s="13">
        <v>1075.3699999999999</v>
      </c>
      <c r="G110" s="5">
        <v>1200000</v>
      </c>
      <c r="H110" s="5">
        <v>81</v>
      </c>
      <c r="I110" s="5">
        <v>22725</v>
      </c>
      <c r="J110" s="32">
        <f t="shared" si="13"/>
        <v>3.5643564356435645E-3</v>
      </c>
      <c r="K110" s="13">
        <f t="shared" si="14"/>
        <v>1.3888888888888888E-2</v>
      </c>
      <c r="L110" s="13">
        <f t="shared" si="15"/>
        <v>99.986111111111114</v>
      </c>
    </row>
    <row r="111" spans="2:12" ht="12.75" customHeight="1">
      <c r="B111" s="21">
        <v>43915</v>
      </c>
      <c r="C111" s="13">
        <v>1718.498</v>
      </c>
      <c r="D111" s="13">
        <v>1798.6666666666667</v>
      </c>
      <c r="E111" s="13">
        <v>1598.2449999999999</v>
      </c>
      <c r="F111" s="13">
        <v>1077.6600000000001</v>
      </c>
      <c r="G111" s="5">
        <v>1200000</v>
      </c>
      <c r="H111" s="5">
        <v>75</v>
      </c>
      <c r="I111" s="5">
        <v>23069</v>
      </c>
      <c r="J111" s="32">
        <f t="shared" si="13"/>
        <v>3.2511162165676883E-3</v>
      </c>
      <c r="K111" s="13">
        <f t="shared" si="14"/>
        <v>1.3888888888888888E-2</v>
      </c>
      <c r="L111" s="13">
        <f t="shared" si="15"/>
        <v>99.986111111111114</v>
      </c>
    </row>
    <row r="112" spans="2:12" ht="12.75" customHeight="1">
      <c r="B112" s="21">
        <v>43916</v>
      </c>
      <c r="C112" s="13">
        <v>1763.4659999999999</v>
      </c>
      <c r="D112" s="13">
        <v>1863.5400000000002</v>
      </c>
      <c r="E112" s="13">
        <v>1613.355</v>
      </c>
      <c r="F112" s="13">
        <v>1085.43</v>
      </c>
      <c r="G112" s="5">
        <v>1200000</v>
      </c>
      <c r="H112" s="5">
        <v>91</v>
      </c>
      <c r="I112" s="5">
        <v>23946</v>
      </c>
      <c r="J112" s="32">
        <f t="shared" si="13"/>
        <v>3.8002171552660152E-3</v>
      </c>
      <c r="K112" s="13">
        <f t="shared" si="14"/>
        <v>1.3888888888888888E-2</v>
      </c>
      <c r="L112" s="13">
        <f t="shared" si="15"/>
        <v>99.986111111111114</v>
      </c>
    </row>
    <row r="113" spans="2:12" ht="12.75" customHeight="1">
      <c r="B113" s="21">
        <v>43917</v>
      </c>
      <c r="C113" s="13">
        <v>1723.02</v>
      </c>
      <c r="D113" s="13">
        <v>1797.5100000000002</v>
      </c>
      <c r="E113" s="13">
        <v>1611.2850000000001</v>
      </c>
      <c r="F113" s="13">
        <v>1076.5899999999999</v>
      </c>
      <c r="G113" s="5">
        <v>1200000</v>
      </c>
      <c r="H113" s="5">
        <v>76</v>
      </c>
      <c r="I113" s="5">
        <v>24261</v>
      </c>
      <c r="J113" s="32">
        <f t="shared" si="13"/>
        <v>3.132599645521619E-3</v>
      </c>
      <c r="K113" s="13">
        <f t="shared" si="14"/>
        <v>1.3888888888888888E-2</v>
      </c>
      <c r="L113" s="13">
        <f t="shared" si="15"/>
        <v>99.986111111111114</v>
      </c>
    </row>
    <row r="114" spans="2:12" ht="12.75" customHeight="1">
      <c r="B114" s="20">
        <v>43918</v>
      </c>
      <c r="C114" s="13">
        <v>1549.242</v>
      </c>
      <c r="D114" s="13">
        <v>1556.2533333333333</v>
      </c>
      <c r="E114" s="13">
        <v>1538.7249999999999</v>
      </c>
      <c r="F114" s="13">
        <v>1073.58</v>
      </c>
      <c r="G114" s="5">
        <v>0</v>
      </c>
      <c r="H114" s="5">
        <v>14</v>
      </c>
      <c r="I114" s="5">
        <v>6248</v>
      </c>
      <c r="J114" s="32">
        <f t="shared" si="13"/>
        <v>2.2407170294494239E-3</v>
      </c>
      <c r="K114" s="13">
        <f t="shared" si="14"/>
        <v>0</v>
      </c>
      <c r="L114" s="13">
        <f t="shared" si="15"/>
        <v>100</v>
      </c>
    </row>
    <row r="115" spans="2:12" ht="12.75" customHeight="1">
      <c r="B115" s="20">
        <v>43919</v>
      </c>
      <c r="C115" s="13">
        <v>1638.3320000000001</v>
      </c>
      <c r="D115" s="13">
        <v>1696.5766666666666</v>
      </c>
      <c r="E115" s="13">
        <v>1550.9649999999999</v>
      </c>
      <c r="F115" s="13">
        <v>1083.58</v>
      </c>
      <c r="G115" s="5">
        <v>0</v>
      </c>
      <c r="H115" s="5">
        <v>15</v>
      </c>
      <c r="I115" s="5">
        <v>3984</v>
      </c>
      <c r="J115" s="32">
        <f t="shared" si="13"/>
        <v>3.7650602409638554E-3</v>
      </c>
      <c r="K115" s="13">
        <f t="shared" si="14"/>
        <v>0</v>
      </c>
      <c r="L115" s="13">
        <f t="shared" si="15"/>
        <v>100</v>
      </c>
    </row>
    <row r="116" spans="2:12" ht="12.75" customHeight="1">
      <c r="B116" s="21">
        <v>43920</v>
      </c>
      <c r="C116" s="13">
        <v>1770.3940000000002</v>
      </c>
      <c r="D116" s="13">
        <v>1857.8633333333335</v>
      </c>
      <c r="E116" s="13">
        <v>1639.19</v>
      </c>
      <c r="F116" s="13">
        <v>1086.68</v>
      </c>
      <c r="G116" s="5">
        <v>1200000</v>
      </c>
      <c r="H116" s="5">
        <v>128</v>
      </c>
      <c r="I116" s="5">
        <v>32226</v>
      </c>
      <c r="J116" s="32">
        <f t="shared" si="13"/>
        <v>3.9719481164277289E-3</v>
      </c>
      <c r="K116" s="13">
        <f t="shared" si="14"/>
        <v>1.3888888888888888E-2</v>
      </c>
      <c r="L116" s="13">
        <f t="shared" si="15"/>
        <v>99.986111111111114</v>
      </c>
    </row>
    <row r="117" spans="2:12" ht="12.75" customHeight="1">
      <c r="B117" s="21">
        <v>43921</v>
      </c>
      <c r="C117" s="13">
        <v>1796.31</v>
      </c>
      <c r="D117" s="13">
        <v>1899.5166666666667</v>
      </c>
      <c r="E117" s="13">
        <v>1641.5</v>
      </c>
      <c r="F117" s="13">
        <v>1085.46</v>
      </c>
      <c r="G117" s="5">
        <v>1200000</v>
      </c>
      <c r="H117" s="5">
        <v>135</v>
      </c>
      <c r="I117" s="5">
        <v>32169</v>
      </c>
      <c r="J117" s="32">
        <f t="shared" ref="J117" si="16">H117/I117</f>
        <v>4.1965867760887813E-3</v>
      </c>
      <c r="K117" s="13">
        <f t="shared" ref="K117" si="17">G117/86400000</f>
        <v>1.3888888888888888E-2</v>
      </c>
      <c r="L117" s="13">
        <f t="shared" ref="L117" si="18">100-K117</f>
        <v>99.986111111111114</v>
      </c>
    </row>
    <row r="118" spans="2:12">
      <c r="B118" s="15" t="s">
        <v>2</v>
      </c>
      <c r="C118" s="16">
        <v>292310.48000000004</v>
      </c>
      <c r="D118" s="16">
        <v>186218.03000000003</v>
      </c>
      <c r="E118" s="16">
        <v>106092.45000000001</v>
      </c>
      <c r="F118" s="16">
        <v>34386.36</v>
      </c>
      <c r="G118" s="16">
        <f t="shared" ref="G118" si="19">SUM(G87:G117)</f>
        <v>26400000</v>
      </c>
      <c r="H118" s="16">
        <v>2412</v>
      </c>
      <c r="I118" s="16">
        <v>697687</v>
      </c>
      <c r="J118" s="30" t="s">
        <v>34</v>
      </c>
      <c r="K118" s="17" t="s">
        <v>34</v>
      </c>
      <c r="L118" s="17" t="s">
        <v>34</v>
      </c>
    </row>
    <row r="119" spans="2:12" ht="25.5">
      <c r="B119" s="19" t="s">
        <v>3</v>
      </c>
      <c r="C119" s="18">
        <v>1885.874064516129</v>
      </c>
      <c r="D119" s="18">
        <v>2002.3444086021509</v>
      </c>
      <c r="E119" s="18">
        <v>1711.1685483870972</v>
      </c>
      <c r="F119" s="18">
        <v>1109.2374193548387</v>
      </c>
      <c r="G119" s="18">
        <f t="shared" ref="G119:L119" si="20">AVERAGE(G87:G117)</f>
        <v>851612.90322580643</v>
      </c>
      <c r="H119" s="22">
        <v>77.806451612903231</v>
      </c>
      <c r="I119" s="22">
        <v>22506.032258064515</v>
      </c>
      <c r="J119" s="33">
        <f t="shared" si="20"/>
        <v>3.2136299724968898E-3</v>
      </c>
      <c r="K119" s="18">
        <f t="shared" si="20"/>
        <v>9.8566308243727627E-3</v>
      </c>
      <c r="L119" s="18">
        <f t="shared" si="20"/>
        <v>99.990143369175669</v>
      </c>
    </row>
  </sheetData>
  <mergeCells count="6">
    <mergeCell ref="D4:F4"/>
    <mergeCell ref="G4:L4"/>
    <mergeCell ref="D44:F44"/>
    <mergeCell ref="G44:L44"/>
    <mergeCell ref="D84:F84"/>
    <mergeCell ref="G84:L8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L119"/>
  <sheetViews>
    <sheetView tabSelected="1" workbookViewId="0">
      <selection activeCell="A2" sqref="A2:XFD3"/>
    </sheetView>
  </sheetViews>
  <sheetFormatPr defaultRowHeight="12.75"/>
  <cols>
    <col min="1" max="1" width="3.28515625" style="1" customWidth="1"/>
    <col min="2" max="2" width="15.28515625" style="1" bestFit="1" customWidth="1"/>
    <col min="3" max="6" width="16.7109375" style="1" customWidth="1"/>
    <col min="7" max="7" width="20.140625" style="1" bestFit="1" customWidth="1"/>
    <col min="8" max="8" width="22.42578125" style="1" bestFit="1" customWidth="1"/>
    <col min="9" max="9" width="20.28515625" style="1" bestFit="1" customWidth="1"/>
    <col min="10" max="10" width="20.7109375" style="1" bestFit="1" customWidth="1"/>
    <col min="11" max="11" width="15.140625" style="1" bestFit="1" customWidth="1"/>
    <col min="12" max="12" width="13.5703125" style="1" bestFit="1" customWidth="1"/>
    <col min="13" max="16384" width="9.140625" style="1"/>
  </cols>
  <sheetData>
    <row r="2" spans="2:12" hidden="1">
      <c r="B2" s="1" t="s">
        <v>35</v>
      </c>
      <c r="C2" s="11">
        <v>1</v>
      </c>
      <c r="D2" s="11">
        <v>2</v>
      </c>
      <c r="E2" s="11">
        <v>3</v>
      </c>
      <c r="F2" s="11">
        <v>4</v>
      </c>
      <c r="G2" s="11">
        <v>5</v>
      </c>
      <c r="H2" s="11">
        <v>6</v>
      </c>
      <c r="I2" s="11">
        <v>7</v>
      </c>
      <c r="J2" s="11">
        <v>8</v>
      </c>
      <c r="K2" s="11">
        <v>9</v>
      </c>
      <c r="L2" s="11">
        <v>10</v>
      </c>
    </row>
    <row r="3" spans="2:12" hidden="1">
      <c r="B3" s="1" t="s">
        <v>35</v>
      </c>
      <c r="C3" s="11">
        <v>1</v>
      </c>
      <c r="D3" s="11"/>
      <c r="E3" s="11"/>
      <c r="F3" s="11"/>
      <c r="G3" s="11">
        <v>2</v>
      </c>
      <c r="H3" s="11">
        <v>3</v>
      </c>
      <c r="I3" s="11">
        <v>4</v>
      </c>
      <c r="J3" s="11">
        <v>5</v>
      </c>
      <c r="K3" s="11">
        <v>6</v>
      </c>
      <c r="L3" s="11">
        <v>7</v>
      </c>
    </row>
    <row r="4" spans="2:12" ht="25.5">
      <c r="B4" s="6" t="s">
        <v>7</v>
      </c>
      <c r="C4" s="2" t="s">
        <v>44</v>
      </c>
      <c r="D4" s="37" t="s">
        <v>42</v>
      </c>
      <c r="E4" s="38"/>
      <c r="F4" s="39"/>
      <c r="G4" s="37" t="s">
        <v>44</v>
      </c>
      <c r="H4" s="38"/>
      <c r="I4" s="38"/>
      <c r="J4" s="38"/>
      <c r="K4" s="38"/>
      <c r="L4" s="39"/>
    </row>
    <row r="5" spans="2:12" ht="48">
      <c r="B5" s="7" t="s">
        <v>13</v>
      </c>
      <c r="C5" s="9"/>
      <c r="D5" s="10" t="s">
        <v>38</v>
      </c>
      <c r="E5" s="10" t="s">
        <v>39</v>
      </c>
      <c r="F5" s="10" t="s">
        <v>40</v>
      </c>
      <c r="G5" s="10"/>
      <c r="H5" s="10" t="s">
        <v>36</v>
      </c>
      <c r="I5" s="10" t="s">
        <v>15</v>
      </c>
      <c r="J5" s="10" t="s">
        <v>22</v>
      </c>
      <c r="K5" s="10" t="s">
        <v>23</v>
      </c>
      <c r="L5" s="10" t="s">
        <v>24</v>
      </c>
    </row>
    <row r="6" spans="2:12">
      <c r="B6" s="3" t="s">
        <v>1</v>
      </c>
      <c r="C6" s="12" t="s">
        <v>25</v>
      </c>
      <c r="D6" s="12" t="s">
        <v>25</v>
      </c>
      <c r="E6" s="12" t="s">
        <v>25</v>
      </c>
      <c r="F6" s="12" t="s">
        <v>25</v>
      </c>
      <c r="G6" s="12" t="s">
        <v>26</v>
      </c>
      <c r="H6" s="12" t="s">
        <v>28</v>
      </c>
      <c r="I6" s="12" t="s">
        <v>27</v>
      </c>
      <c r="J6" s="12" t="s">
        <v>30</v>
      </c>
      <c r="K6" s="12" t="s">
        <v>32</v>
      </c>
      <c r="L6" s="12" t="s">
        <v>33</v>
      </c>
    </row>
    <row r="7" spans="2:12" ht="12.75" customHeight="1">
      <c r="B7" s="31">
        <v>43831</v>
      </c>
      <c r="C7" s="14">
        <v>1664.3720000000001</v>
      </c>
      <c r="D7" s="13">
        <v>851.73</v>
      </c>
      <c r="E7" s="13">
        <v>1633.335</v>
      </c>
      <c r="F7" s="13">
        <v>668.18000000000006</v>
      </c>
      <c r="G7" s="5">
        <v>1200000</v>
      </c>
      <c r="H7" s="5">
        <v>2</v>
      </c>
      <c r="I7" s="5">
        <v>2020</v>
      </c>
      <c r="J7" s="32">
        <f>H7/I7</f>
        <v>9.9009900990099011E-4</v>
      </c>
      <c r="K7" s="13">
        <f>G7/86400000</f>
        <v>1.3888888888888888E-2</v>
      </c>
      <c r="L7" s="13">
        <f>100-K7</f>
        <v>99.986111111111114</v>
      </c>
    </row>
    <row r="8" spans="2:12" ht="12.75" customHeight="1">
      <c r="B8" s="31">
        <v>43832</v>
      </c>
      <c r="C8" s="14">
        <v>1794.9620000000002</v>
      </c>
      <c r="D8" s="13">
        <v>944.43666666666684</v>
      </c>
      <c r="E8" s="13">
        <v>1820.75</v>
      </c>
      <c r="F8" s="13">
        <v>669.36</v>
      </c>
      <c r="G8" s="5">
        <v>1200000</v>
      </c>
      <c r="H8" s="5">
        <v>25</v>
      </c>
      <c r="I8" s="5">
        <v>4969</v>
      </c>
      <c r="J8" s="32">
        <f t="shared" ref="J8:J36" si="0">H8/I8</f>
        <v>5.0311933990742604E-3</v>
      </c>
      <c r="K8" s="13">
        <f t="shared" ref="K8:K36" si="1">G8/86400000</f>
        <v>1.3888888888888888E-2</v>
      </c>
      <c r="L8" s="13">
        <f t="shared" ref="L8:L36" si="2">100-K8</f>
        <v>99.986111111111114</v>
      </c>
    </row>
    <row r="9" spans="2:12" ht="12.75" customHeight="1">
      <c r="B9" s="4">
        <v>43833</v>
      </c>
      <c r="C9" s="14">
        <v>1795.0139999999999</v>
      </c>
      <c r="D9" s="13">
        <v>951.09333333333325</v>
      </c>
      <c r="E9" s="13">
        <v>1810.895</v>
      </c>
      <c r="F9" s="13">
        <v>674.8</v>
      </c>
      <c r="G9" s="5">
        <v>1200000</v>
      </c>
      <c r="H9" s="5">
        <v>8</v>
      </c>
      <c r="I9" s="5">
        <v>4390</v>
      </c>
      <c r="J9" s="32">
        <f t="shared" si="0"/>
        <v>1.8223234624145787E-3</v>
      </c>
      <c r="K9" s="13">
        <f t="shared" si="1"/>
        <v>1.3888888888888888E-2</v>
      </c>
      <c r="L9" s="13">
        <f t="shared" si="2"/>
        <v>99.986111111111114</v>
      </c>
    </row>
    <row r="10" spans="2:12" ht="12.75" customHeight="1">
      <c r="B10" s="20">
        <v>43834</v>
      </c>
      <c r="C10" s="14">
        <v>1626.7159999999999</v>
      </c>
      <c r="D10" s="13">
        <v>809.49666666666656</v>
      </c>
      <c r="E10" s="13">
        <v>1602.5450000000001</v>
      </c>
      <c r="F10" s="13">
        <v>658.27</v>
      </c>
      <c r="G10" s="5">
        <v>0</v>
      </c>
      <c r="H10" s="5">
        <v>3</v>
      </c>
      <c r="I10" s="5">
        <v>2062</v>
      </c>
      <c r="J10" s="32">
        <f t="shared" si="0"/>
        <v>1.454898157129001E-3</v>
      </c>
      <c r="K10" s="13">
        <f t="shared" si="1"/>
        <v>0</v>
      </c>
      <c r="L10" s="13">
        <f t="shared" si="2"/>
        <v>100</v>
      </c>
    </row>
    <row r="11" spans="2:12" ht="12.75" customHeight="1">
      <c r="B11" s="20">
        <v>43835</v>
      </c>
      <c r="C11" s="14">
        <v>1669.1460000000002</v>
      </c>
      <c r="D11" s="13">
        <v>866.26333333333332</v>
      </c>
      <c r="E11" s="13">
        <v>1623.4700000000003</v>
      </c>
      <c r="F11" s="13">
        <v>691.21</v>
      </c>
      <c r="G11" s="5">
        <v>0</v>
      </c>
      <c r="H11" s="5">
        <v>12</v>
      </c>
      <c r="I11" s="5">
        <v>1662</v>
      </c>
      <c r="J11" s="32">
        <f t="shared" si="0"/>
        <v>7.2202166064981952E-3</v>
      </c>
      <c r="K11" s="13">
        <f t="shared" si="1"/>
        <v>0</v>
      </c>
      <c r="L11" s="13">
        <f t="shared" si="2"/>
        <v>100</v>
      </c>
    </row>
    <row r="12" spans="2:12" ht="12.75" customHeight="1">
      <c r="B12" s="4">
        <v>43836</v>
      </c>
      <c r="C12" s="14">
        <v>1591.4540000000002</v>
      </c>
      <c r="D12" s="13">
        <v>819.93333333333339</v>
      </c>
      <c r="E12" s="13">
        <v>1498.7350000000001</v>
      </c>
      <c r="F12" s="13">
        <v>658.29</v>
      </c>
      <c r="G12" s="5">
        <v>1200000</v>
      </c>
      <c r="H12" s="5">
        <v>9</v>
      </c>
      <c r="I12" s="5">
        <v>1955</v>
      </c>
      <c r="J12" s="32">
        <f t="shared" si="0"/>
        <v>4.6035805626598461E-3</v>
      </c>
      <c r="K12" s="13">
        <f t="shared" si="1"/>
        <v>1.3888888888888888E-2</v>
      </c>
      <c r="L12" s="13">
        <f t="shared" si="2"/>
        <v>99.986111111111114</v>
      </c>
    </row>
    <row r="13" spans="2:12" ht="12.75" customHeight="1">
      <c r="B13" s="31">
        <v>43837</v>
      </c>
      <c r="C13" s="14">
        <v>2084.5620000000004</v>
      </c>
      <c r="D13" s="13">
        <v>1167.8166666666666</v>
      </c>
      <c r="E13" s="13">
        <v>2209.6800000000003</v>
      </c>
      <c r="F13" s="13">
        <v>776.81</v>
      </c>
      <c r="G13" s="5">
        <v>1200000</v>
      </c>
      <c r="H13" s="5">
        <v>12</v>
      </c>
      <c r="I13" s="5">
        <v>4751</v>
      </c>
      <c r="J13" s="32">
        <f t="shared" si="0"/>
        <v>2.5257840454641126E-3</v>
      </c>
      <c r="K13" s="13">
        <f t="shared" si="1"/>
        <v>1.3888888888888888E-2</v>
      </c>
      <c r="L13" s="13">
        <f t="shared" si="2"/>
        <v>99.986111111111114</v>
      </c>
    </row>
    <row r="14" spans="2:12" ht="12.75" customHeight="1">
      <c r="B14" s="31">
        <v>43838</v>
      </c>
      <c r="C14" s="14">
        <v>2296.3000000000002</v>
      </c>
      <c r="D14" s="13">
        <v>1270.42</v>
      </c>
      <c r="E14" s="13">
        <v>2585.12</v>
      </c>
      <c r="F14" s="13">
        <v>769.79</v>
      </c>
      <c r="G14" s="5">
        <v>1200000</v>
      </c>
      <c r="H14" s="5">
        <v>17</v>
      </c>
      <c r="I14" s="5">
        <v>4152</v>
      </c>
      <c r="J14" s="32">
        <f t="shared" si="0"/>
        <v>4.094412331406551E-3</v>
      </c>
      <c r="K14" s="13">
        <f t="shared" si="1"/>
        <v>1.3888888888888888E-2</v>
      </c>
      <c r="L14" s="13">
        <f t="shared" si="2"/>
        <v>99.986111111111114</v>
      </c>
    </row>
    <row r="15" spans="2:12" ht="12.75" customHeight="1">
      <c r="B15" s="31">
        <v>43839</v>
      </c>
      <c r="C15" s="14">
        <v>1910.2419999999997</v>
      </c>
      <c r="D15" s="13">
        <v>1087.2766666666666</v>
      </c>
      <c r="E15" s="13">
        <v>1894.69</v>
      </c>
      <c r="F15" s="13">
        <v>710.16</v>
      </c>
      <c r="G15" s="5">
        <v>1200000</v>
      </c>
      <c r="H15" s="5">
        <v>18</v>
      </c>
      <c r="I15" s="5">
        <v>4162</v>
      </c>
      <c r="J15" s="32">
        <f t="shared" si="0"/>
        <v>4.324843825084094E-3</v>
      </c>
      <c r="K15" s="13">
        <f t="shared" si="1"/>
        <v>1.3888888888888888E-2</v>
      </c>
      <c r="L15" s="13">
        <f t="shared" si="2"/>
        <v>99.986111111111114</v>
      </c>
    </row>
    <row r="16" spans="2:12" ht="12.75" customHeight="1">
      <c r="B16" s="4">
        <v>43840</v>
      </c>
      <c r="C16" s="14">
        <v>1835.2939999999999</v>
      </c>
      <c r="D16" s="13">
        <v>1034.6600000000001</v>
      </c>
      <c r="E16" s="13">
        <v>1786.2449999999999</v>
      </c>
      <c r="F16" s="13">
        <v>680.48</v>
      </c>
      <c r="G16" s="5">
        <v>1200000</v>
      </c>
      <c r="H16" s="5">
        <v>18</v>
      </c>
      <c r="I16" s="5">
        <v>4257</v>
      </c>
      <c r="J16" s="32">
        <f t="shared" si="0"/>
        <v>4.2283298097251587E-3</v>
      </c>
      <c r="K16" s="13">
        <f t="shared" si="1"/>
        <v>1.3888888888888888E-2</v>
      </c>
      <c r="L16" s="13">
        <f t="shared" si="2"/>
        <v>99.986111111111114</v>
      </c>
    </row>
    <row r="17" spans="2:12" ht="12.75" customHeight="1">
      <c r="B17" s="20">
        <v>43841</v>
      </c>
      <c r="C17" s="14">
        <v>1669.1980000000003</v>
      </c>
      <c r="D17" s="13">
        <v>851.5866666666667</v>
      </c>
      <c r="E17" s="13">
        <v>1645.6150000000002</v>
      </c>
      <c r="F17" s="13">
        <v>668.22</v>
      </c>
      <c r="G17" s="5">
        <v>0</v>
      </c>
      <c r="H17" s="5">
        <v>4</v>
      </c>
      <c r="I17" s="5">
        <v>2190</v>
      </c>
      <c r="J17" s="32">
        <f t="shared" si="0"/>
        <v>1.8264840182648401E-3</v>
      </c>
      <c r="K17" s="13">
        <f t="shared" si="1"/>
        <v>0</v>
      </c>
      <c r="L17" s="13">
        <f t="shared" si="2"/>
        <v>100</v>
      </c>
    </row>
    <row r="18" spans="2:12" ht="12.75" customHeight="1">
      <c r="B18" s="20">
        <v>43842</v>
      </c>
      <c r="C18" s="14">
        <v>1650.7459999999999</v>
      </c>
      <c r="D18" s="13">
        <v>855.51666666666677</v>
      </c>
      <c r="E18" s="13">
        <v>1593.5900000000001</v>
      </c>
      <c r="F18" s="13">
        <v>699.48</v>
      </c>
      <c r="G18" s="5">
        <v>0</v>
      </c>
      <c r="H18" s="5">
        <v>6</v>
      </c>
      <c r="I18" s="5">
        <v>1623</v>
      </c>
      <c r="J18" s="32">
        <f t="shared" si="0"/>
        <v>3.6968576709796672E-3</v>
      </c>
      <c r="K18" s="13">
        <f t="shared" si="1"/>
        <v>0</v>
      </c>
      <c r="L18" s="13">
        <f t="shared" si="2"/>
        <v>100</v>
      </c>
    </row>
    <row r="19" spans="2:12" ht="12.75" customHeight="1">
      <c r="B19" s="4">
        <v>43843</v>
      </c>
      <c r="C19" s="14">
        <v>2019.5639999999999</v>
      </c>
      <c r="D19" s="13">
        <v>1117.71</v>
      </c>
      <c r="E19" s="13">
        <v>2122.3450000000003</v>
      </c>
      <c r="F19" s="13">
        <v>722.92</v>
      </c>
      <c r="G19" s="5">
        <v>1200000</v>
      </c>
      <c r="H19" s="5">
        <v>6</v>
      </c>
      <c r="I19" s="5">
        <v>4969</v>
      </c>
      <c r="J19" s="32">
        <f t="shared" si="0"/>
        <v>1.2074864157778226E-3</v>
      </c>
      <c r="K19" s="13">
        <f t="shared" si="1"/>
        <v>1.3888888888888888E-2</v>
      </c>
      <c r="L19" s="13">
        <f t="shared" si="2"/>
        <v>99.986111111111114</v>
      </c>
    </row>
    <row r="20" spans="2:12" ht="12.75" customHeight="1">
      <c r="B20" s="31">
        <v>43844</v>
      </c>
      <c r="C20" s="14">
        <v>2156.828</v>
      </c>
      <c r="D20" s="13">
        <v>1057.3433333333332</v>
      </c>
      <c r="E20" s="13">
        <v>2556.0550000000003</v>
      </c>
      <c r="F20" s="13">
        <v>709.18000000000006</v>
      </c>
      <c r="G20" s="5">
        <v>1200000</v>
      </c>
      <c r="H20" s="5">
        <v>20</v>
      </c>
      <c r="I20" s="5">
        <v>4182</v>
      </c>
      <c r="J20" s="32">
        <f t="shared" si="0"/>
        <v>4.7824007651841227E-3</v>
      </c>
      <c r="K20" s="13">
        <f t="shared" si="1"/>
        <v>1.3888888888888888E-2</v>
      </c>
      <c r="L20" s="13">
        <f t="shared" si="2"/>
        <v>99.986111111111114</v>
      </c>
    </row>
    <row r="21" spans="2:12" ht="12.75" customHeight="1">
      <c r="B21" s="31">
        <v>43845</v>
      </c>
      <c r="C21" s="14">
        <v>1948.2560000000001</v>
      </c>
      <c r="D21" s="13">
        <v>1061.0266666666666</v>
      </c>
      <c r="E21" s="13">
        <v>2029.1</v>
      </c>
      <c r="F21" s="13">
        <v>707.23</v>
      </c>
      <c r="G21" s="5">
        <v>1200000</v>
      </c>
      <c r="H21" s="5">
        <v>17</v>
      </c>
      <c r="I21" s="5">
        <v>4604</v>
      </c>
      <c r="J21" s="32">
        <f t="shared" si="0"/>
        <v>3.6924413553431797E-3</v>
      </c>
      <c r="K21" s="13">
        <f t="shared" si="1"/>
        <v>1.3888888888888888E-2</v>
      </c>
      <c r="L21" s="13">
        <f t="shared" si="2"/>
        <v>99.986111111111114</v>
      </c>
    </row>
    <row r="22" spans="2:12" ht="12.75" customHeight="1">
      <c r="B22" s="31">
        <v>43846</v>
      </c>
      <c r="C22" s="14">
        <v>1799.6620000000003</v>
      </c>
      <c r="D22" s="13">
        <v>913.78666666666675</v>
      </c>
      <c r="E22" s="13">
        <v>1878.4750000000001</v>
      </c>
      <c r="F22" s="13">
        <v>699.15</v>
      </c>
      <c r="G22" s="5">
        <v>1200000</v>
      </c>
      <c r="H22" s="5">
        <v>7</v>
      </c>
      <c r="I22" s="5">
        <v>4095</v>
      </c>
      <c r="J22" s="32">
        <f t="shared" si="0"/>
        <v>1.7094017094017094E-3</v>
      </c>
      <c r="K22" s="13">
        <f t="shared" si="1"/>
        <v>1.3888888888888888E-2</v>
      </c>
      <c r="L22" s="13">
        <f t="shared" si="2"/>
        <v>99.986111111111114</v>
      </c>
    </row>
    <row r="23" spans="2:12" ht="12.75" customHeight="1">
      <c r="B23" s="4">
        <v>43847</v>
      </c>
      <c r="C23" s="14">
        <v>1881.288</v>
      </c>
      <c r="D23" s="13">
        <v>962.54333333333341</v>
      </c>
      <c r="E23" s="13">
        <v>2009.4050000000002</v>
      </c>
      <c r="F23" s="13">
        <v>735.65</v>
      </c>
      <c r="G23" s="5">
        <v>1200000</v>
      </c>
      <c r="H23" s="5">
        <v>27</v>
      </c>
      <c r="I23" s="5">
        <v>3673</v>
      </c>
      <c r="J23" s="32">
        <f t="shared" si="0"/>
        <v>7.3509392866866318E-3</v>
      </c>
      <c r="K23" s="13">
        <f t="shared" si="1"/>
        <v>1.3888888888888888E-2</v>
      </c>
      <c r="L23" s="13">
        <f t="shared" si="2"/>
        <v>99.986111111111114</v>
      </c>
    </row>
    <row r="24" spans="2:12" ht="12.75" customHeight="1">
      <c r="B24" s="20">
        <v>43848</v>
      </c>
      <c r="C24" s="14">
        <v>1700.2840000000001</v>
      </c>
      <c r="D24" s="13">
        <v>865.4666666666667</v>
      </c>
      <c r="E24" s="13">
        <v>1702.5099999999998</v>
      </c>
      <c r="F24" s="13">
        <v>684.68000000000006</v>
      </c>
      <c r="G24" s="5">
        <v>0</v>
      </c>
      <c r="H24" s="5">
        <v>10</v>
      </c>
      <c r="I24" s="5">
        <v>2110</v>
      </c>
      <c r="J24" s="32">
        <f t="shared" si="0"/>
        <v>4.7393364928909956E-3</v>
      </c>
      <c r="K24" s="13">
        <f t="shared" si="1"/>
        <v>0</v>
      </c>
      <c r="L24" s="13">
        <f t="shared" si="2"/>
        <v>100</v>
      </c>
    </row>
    <row r="25" spans="2:12" ht="12.75" customHeight="1">
      <c r="B25" s="20">
        <v>43849</v>
      </c>
      <c r="C25" s="14">
        <v>1625.364</v>
      </c>
      <c r="D25" s="13">
        <v>819.6</v>
      </c>
      <c r="E25" s="13">
        <v>1584.01</v>
      </c>
      <c r="F25" s="13">
        <v>717.06</v>
      </c>
      <c r="G25" s="5">
        <v>0</v>
      </c>
      <c r="H25" s="5">
        <v>1</v>
      </c>
      <c r="I25" s="5">
        <v>1668</v>
      </c>
      <c r="J25" s="32">
        <f t="shared" si="0"/>
        <v>5.9952038369304552E-4</v>
      </c>
      <c r="K25" s="13">
        <f t="shared" si="1"/>
        <v>0</v>
      </c>
      <c r="L25" s="13">
        <f t="shared" si="2"/>
        <v>100</v>
      </c>
    </row>
    <row r="26" spans="2:12" ht="12.75" customHeight="1">
      <c r="B26" s="4">
        <v>43850</v>
      </c>
      <c r="C26" s="14">
        <v>1761.934</v>
      </c>
      <c r="D26" s="13">
        <v>893.29</v>
      </c>
      <c r="E26" s="13">
        <v>1814.9</v>
      </c>
      <c r="F26" s="13">
        <v>674.33</v>
      </c>
      <c r="G26" s="5">
        <v>1200000</v>
      </c>
      <c r="H26" s="5">
        <v>23</v>
      </c>
      <c r="I26" s="5">
        <v>4199</v>
      </c>
      <c r="J26" s="32">
        <f t="shared" si="0"/>
        <v>5.4774946415813291E-3</v>
      </c>
      <c r="K26" s="13">
        <f t="shared" si="1"/>
        <v>1.3888888888888888E-2</v>
      </c>
      <c r="L26" s="13">
        <f t="shared" si="2"/>
        <v>99.986111111111114</v>
      </c>
    </row>
    <row r="27" spans="2:12" ht="12.75" customHeight="1">
      <c r="B27" s="31">
        <v>43851</v>
      </c>
      <c r="C27" s="14">
        <v>1725.9459999999999</v>
      </c>
      <c r="D27" s="13">
        <v>900.3366666666667</v>
      </c>
      <c r="E27" s="13">
        <v>1714.3600000000001</v>
      </c>
      <c r="F27" s="13">
        <v>660.87</v>
      </c>
      <c r="G27" s="5">
        <v>1200000</v>
      </c>
      <c r="H27" s="5">
        <v>14</v>
      </c>
      <c r="I27" s="5">
        <v>3979</v>
      </c>
      <c r="J27" s="32">
        <f t="shared" si="0"/>
        <v>3.5184719778838906E-3</v>
      </c>
      <c r="K27" s="13">
        <f t="shared" si="1"/>
        <v>1.3888888888888888E-2</v>
      </c>
      <c r="L27" s="13">
        <f t="shared" si="2"/>
        <v>99.986111111111114</v>
      </c>
    </row>
    <row r="28" spans="2:12" ht="12.75" customHeight="1">
      <c r="B28" s="31">
        <v>43852</v>
      </c>
      <c r="C28" s="14">
        <v>1710.8380000000002</v>
      </c>
      <c r="D28" s="13">
        <v>877.45000000000016</v>
      </c>
      <c r="E28" s="13">
        <v>1710.9199999999998</v>
      </c>
      <c r="F28" s="13">
        <v>653.36</v>
      </c>
      <c r="G28" s="5">
        <v>1200000</v>
      </c>
      <c r="H28" s="5">
        <v>18</v>
      </c>
      <c r="I28" s="5">
        <v>3797</v>
      </c>
      <c r="J28" s="32">
        <f t="shared" si="0"/>
        <v>4.7405846721095598E-3</v>
      </c>
      <c r="K28" s="13">
        <f t="shared" si="1"/>
        <v>1.3888888888888888E-2</v>
      </c>
      <c r="L28" s="13">
        <f t="shared" si="2"/>
        <v>99.986111111111114</v>
      </c>
    </row>
    <row r="29" spans="2:12" ht="12.75" customHeight="1">
      <c r="B29" s="31">
        <v>43853</v>
      </c>
      <c r="C29" s="14">
        <v>1692.752</v>
      </c>
      <c r="D29" s="13">
        <v>859.36333333333334</v>
      </c>
      <c r="E29" s="13">
        <v>1692.835</v>
      </c>
      <c r="F29" s="13">
        <v>666.96</v>
      </c>
      <c r="G29" s="5">
        <v>1200000</v>
      </c>
      <c r="H29" s="5">
        <v>33</v>
      </c>
      <c r="I29" s="5">
        <v>3806</v>
      </c>
      <c r="J29" s="32">
        <f t="shared" si="0"/>
        <v>8.670520231213872E-3</v>
      </c>
      <c r="K29" s="13">
        <f t="shared" si="1"/>
        <v>1.3888888888888888E-2</v>
      </c>
      <c r="L29" s="13">
        <f t="shared" si="2"/>
        <v>99.986111111111114</v>
      </c>
    </row>
    <row r="30" spans="2:12" ht="12.75" customHeight="1">
      <c r="B30" s="4">
        <v>43854</v>
      </c>
      <c r="C30" s="14">
        <v>1753.45</v>
      </c>
      <c r="D30" s="13">
        <v>883.90000000000009</v>
      </c>
      <c r="E30" s="13">
        <v>1807.7749999999999</v>
      </c>
      <c r="F30" s="13">
        <v>657.1</v>
      </c>
      <c r="G30" s="5">
        <v>1200000</v>
      </c>
      <c r="H30" s="5">
        <v>21</v>
      </c>
      <c r="I30" s="5">
        <v>3551</v>
      </c>
      <c r="J30" s="32">
        <f t="shared" si="0"/>
        <v>5.9138270909602931E-3</v>
      </c>
      <c r="K30" s="13">
        <f t="shared" si="1"/>
        <v>1.3888888888888888E-2</v>
      </c>
      <c r="L30" s="13">
        <f t="shared" si="2"/>
        <v>99.986111111111114</v>
      </c>
    </row>
    <row r="31" spans="2:12" ht="12.75" customHeight="1">
      <c r="B31" s="20">
        <v>43855</v>
      </c>
      <c r="C31" s="14">
        <v>1678.3699999999997</v>
      </c>
      <c r="D31" s="13">
        <v>785.65666666666664</v>
      </c>
      <c r="E31" s="13">
        <v>1767.44</v>
      </c>
      <c r="F31" s="13">
        <v>664.99</v>
      </c>
      <c r="G31" s="5">
        <v>0</v>
      </c>
      <c r="H31" s="5">
        <v>13</v>
      </c>
      <c r="I31" s="5">
        <v>1751</v>
      </c>
      <c r="J31" s="32">
        <f t="shared" si="0"/>
        <v>7.4243289548829245E-3</v>
      </c>
      <c r="K31" s="13">
        <f t="shared" si="1"/>
        <v>0</v>
      </c>
      <c r="L31" s="13">
        <f t="shared" si="2"/>
        <v>100</v>
      </c>
    </row>
    <row r="32" spans="2:12" ht="12.75" customHeight="1">
      <c r="B32" s="20">
        <v>43856</v>
      </c>
      <c r="C32" s="14">
        <v>1640.0739999999998</v>
      </c>
      <c r="D32" s="13">
        <v>831.36333333333334</v>
      </c>
      <c r="E32" s="13">
        <v>1603.1399999999999</v>
      </c>
      <c r="F32" s="13">
        <v>687.35</v>
      </c>
      <c r="G32" s="5">
        <v>0</v>
      </c>
      <c r="H32" s="5">
        <v>16</v>
      </c>
      <c r="I32" s="5">
        <v>1749</v>
      </c>
      <c r="J32" s="32">
        <f t="shared" si="0"/>
        <v>9.1480846197827329E-3</v>
      </c>
      <c r="K32" s="13">
        <f t="shared" si="1"/>
        <v>0</v>
      </c>
      <c r="L32" s="13">
        <f t="shared" si="2"/>
        <v>100</v>
      </c>
    </row>
    <row r="33" spans="2:12" ht="12.75" customHeight="1">
      <c r="B33" s="4">
        <v>43857</v>
      </c>
      <c r="C33" s="14">
        <v>1821.634</v>
      </c>
      <c r="D33" s="13">
        <v>1015.2533333333334</v>
      </c>
      <c r="E33" s="13">
        <v>1781.2049999999999</v>
      </c>
      <c r="F33" s="13">
        <v>670.16</v>
      </c>
      <c r="G33" s="5">
        <v>1200000</v>
      </c>
      <c r="H33" s="5">
        <v>39</v>
      </c>
      <c r="I33" s="5">
        <v>4294</v>
      </c>
      <c r="J33" s="32">
        <f t="shared" si="0"/>
        <v>9.0824406148113639E-3</v>
      </c>
      <c r="K33" s="13">
        <f t="shared" si="1"/>
        <v>1.3888888888888888E-2</v>
      </c>
      <c r="L33" s="13">
        <f t="shared" si="2"/>
        <v>99.986111111111114</v>
      </c>
    </row>
    <row r="34" spans="2:12" ht="12.75" customHeight="1">
      <c r="B34" s="31">
        <v>43858</v>
      </c>
      <c r="C34" s="14">
        <v>1717.2900000000002</v>
      </c>
      <c r="D34" s="13">
        <v>895.89333333333343</v>
      </c>
      <c r="E34" s="13">
        <v>1699.3850000000002</v>
      </c>
      <c r="F34" s="13">
        <v>667.46</v>
      </c>
      <c r="G34" s="5">
        <v>1200000</v>
      </c>
      <c r="H34" s="5">
        <v>16</v>
      </c>
      <c r="I34" s="5">
        <v>3959</v>
      </c>
      <c r="J34" s="32">
        <f t="shared" si="0"/>
        <v>4.0414246021722661E-3</v>
      </c>
      <c r="K34" s="13">
        <f t="shared" si="1"/>
        <v>1.3888888888888888E-2</v>
      </c>
      <c r="L34" s="13">
        <f t="shared" si="2"/>
        <v>99.986111111111114</v>
      </c>
    </row>
    <row r="35" spans="2:12" ht="12.75" customHeight="1">
      <c r="B35" s="31">
        <v>43859</v>
      </c>
      <c r="C35" s="14">
        <v>1900.1960000000004</v>
      </c>
      <c r="D35" s="13">
        <v>930.21333333333348</v>
      </c>
      <c r="E35" s="13">
        <v>2105.17</v>
      </c>
      <c r="F35" s="13">
        <v>693.35</v>
      </c>
      <c r="G35" s="5">
        <v>1200000</v>
      </c>
      <c r="H35" s="5">
        <v>31</v>
      </c>
      <c r="I35" s="5">
        <v>3804</v>
      </c>
      <c r="J35" s="32">
        <f t="shared" si="0"/>
        <v>8.1493165089379597E-3</v>
      </c>
      <c r="K35" s="13">
        <f t="shared" si="1"/>
        <v>1.3888888888888888E-2</v>
      </c>
      <c r="L35" s="13">
        <f t="shared" si="2"/>
        <v>99.986111111111114</v>
      </c>
    </row>
    <row r="36" spans="2:12" ht="12.75" customHeight="1">
      <c r="B36" s="21">
        <v>43860</v>
      </c>
      <c r="C36" s="14">
        <v>1842.4360000000001</v>
      </c>
      <c r="D36" s="13">
        <v>963.74333333333334</v>
      </c>
      <c r="E36" s="13">
        <v>1910.4749999999999</v>
      </c>
      <c r="F36" s="13">
        <v>698.56999999999994</v>
      </c>
      <c r="G36" s="5">
        <v>1200000</v>
      </c>
      <c r="H36" s="5">
        <v>19</v>
      </c>
      <c r="I36" s="5">
        <v>4119</v>
      </c>
      <c r="J36" s="32">
        <f t="shared" si="0"/>
        <v>4.6127700898276284E-3</v>
      </c>
      <c r="K36" s="13">
        <f t="shared" si="1"/>
        <v>1.3888888888888888E-2</v>
      </c>
      <c r="L36" s="13">
        <f t="shared" si="2"/>
        <v>99.986111111111114</v>
      </c>
    </row>
    <row r="37" spans="2:12" ht="12.75" customHeight="1">
      <c r="B37" s="4">
        <v>43861</v>
      </c>
      <c r="C37" s="14">
        <v>1811.3919999999998</v>
      </c>
      <c r="D37" s="13">
        <v>959.99666666666656</v>
      </c>
      <c r="E37" s="13">
        <v>1839.9849999999999</v>
      </c>
      <c r="F37" s="13">
        <v>678.2</v>
      </c>
      <c r="G37" s="5">
        <v>1200000</v>
      </c>
      <c r="H37" s="5">
        <v>44</v>
      </c>
      <c r="I37" s="5">
        <v>4096</v>
      </c>
      <c r="J37" s="32">
        <f t="shared" ref="J37" si="3">H37/I37</f>
        <v>1.07421875E-2</v>
      </c>
      <c r="K37" s="13">
        <f t="shared" ref="K37" si="4">G37/86400000</f>
        <v>1.3888888888888888E-2</v>
      </c>
      <c r="L37" s="13">
        <f t="shared" ref="L37" si="5">100-K37</f>
        <v>99.986111111111114</v>
      </c>
    </row>
    <row r="38" spans="2:12">
      <c r="B38" s="15" t="s">
        <v>2</v>
      </c>
      <c r="C38" s="22">
        <v>278877.81999999995</v>
      </c>
      <c r="D38" s="16">
        <v>87312.5</v>
      </c>
      <c r="E38" s="16">
        <v>114068.32</v>
      </c>
      <c r="F38" s="16">
        <v>21373.62</v>
      </c>
      <c r="G38" s="16">
        <f t="shared" ref="G38:I38" si="6">SUM(G7:G37)</f>
        <v>27600000</v>
      </c>
      <c r="H38" s="16">
        <v>509</v>
      </c>
      <c r="I38" s="16">
        <v>106598</v>
      </c>
      <c r="J38" s="30" t="s">
        <v>34</v>
      </c>
      <c r="K38" s="17" t="s">
        <v>34</v>
      </c>
      <c r="L38" s="17" t="s">
        <v>34</v>
      </c>
    </row>
    <row r="39" spans="2:12" ht="25.5">
      <c r="B39" s="19" t="s">
        <v>3</v>
      </c>
      <c r="C39" s="22">
        <v>1799.211741935484</v>
      </c>
      <c r="D39" s="18">
        <v>938.8440860215054</v>
      </c>
      <c r="E39" s="18">
        <v>1839.811612903226</v>
      </c>
      <c r="F39" s="18">
        <v>689.47161290322572</v>
      </c>
      <c r="G39" s="18">
        <f t="shared" ref="G39:L39" si="7">AVERAGE(G7:G37)</f>
        <v>890322.58064516133</v>
      </c>
      <c r="H39" s="18">
        <v>16.419354838709676</v>
      </c>
      <c r="I39" s="18">
        <v>3438.6451612903224</v>
      </c>
      <c r="J39" s="33">
        <f t="shared" si="7"/>
        <v>4.7555484132820207E-3</v>
      </c>
      <c r="K39" s="18">
        <f t="shared" si="7"/>
        <v>1.0304659498207889E-2</v>
      </c>
      <c r="L39" s="18">
        <f t="shared" si="7"/>
        <v>99.989695340501839</v>
      </c>
    </row>
    <row r="42" spans="2:12" hidden="1">
      <c r="B42" s="1" t="s">
        <v>35</v>
      </c>
      <c r="C42" s="11">
        <v>1</v>
      </c>
      <c r="D42" s="11">
        <v>2</v>
      </c>
      <c r="E42" s="11">
        <v>3</v>
      </c>
      <c r="F42" s="11">
        <v>4</v>
      </c>
      <c r="G42" s="11">
        <v>5</v>
      </c>
      <c r="H42" s="11">
        <v>6</v>
      </c>
      <c r="I42" s="11">
        <v>7</v>
      </c>
      <c r="J42" s="11">
        <v>8</v>
      </c>
      <c r="K42" s="11">
        <v>9</v>
      </c>
      <c r="L42" s="11">
        <v>10</v>
      </c>
    </row>
    <row r="43" spans="2:12" hidden="1">
      <c r="B43" s="1" t="s">
        <v>35</v>
      </c>
      <c r="C43" s="11">
        <v>1</v>
      </c>
      <c r="D43" s="11"/>
      <c r="E43" s="11"/>
      <c r="F43" s="11"/>
      <c r="G43" s="11">
        <v>2</v>
      </c>
      <c r="H43" s="11">
        <v>3</v>
      </c>
      <c r="I43" s="11">
        <v>4</v>
      </c>
      <c r="J43" s="11">
        <v>5</v>
      </c>
      <c r="K43" s="11">
        <v>6</v>
      </c>
      <c r="L43" s="11">
        <v>7</v>
      </c>
    </row>
    <row r="44" spans="2:12" ht="25.5">
      <c r="B44" s="6" t="s">
        <v>7</v>
      </c>
      <c r="C44" s="2" t="s">
        <v>44</v>
      </c>
      <c r="D44" s="37" t="s">
        <v>42</v>
      </c>
      <c r="E44" s="38"/>
      <c r="F44" s="39"/>
      <c r="G44" s="37" t="s">
        <v>44</v>
      </c>
      <c r="H44" s="38"/>
      <c r="I44" s="38"/>
      <c r="J44" s="38"/>
      <c r="K44" s="38"/>
      <c r="L44" s="39"/>
    </row>
    <row r="45" spans="2:12" ht="48">
      <c r="B45" s="7" t="s">
        <v>13</v>
      </c>
      <c r="C45" s="9"/>
      <c r="D45" s="10" t="s">
        <v>38</v>
      </c>
      <c r="E45" s="10" t="s">
        <v>39</v>
      </c>
      <c r="F45" s="10" t="s">
        <v>40</v>
      </c>
      <c r="G45" s="10"/>
      <c r="H45" s="10" t="s">
        <v>36</v>
      </c>
      <c r="I45" s="10" t="s">
        <v>15</v>
      </c>
      <c r="J45" s="10" t="s">
        <v>22</v>
      </c>
      <c r="K45" s="10" t="s">
        <v>23</v>
      </c>
      <c r="L45" s="10" t="s">
        <v>24</v>
      </c>
    </row>
    <row r="46" spans="2:12">
      <c r="B46" s="3" t="s">
        <v>1</v>
      </c>
      <c r="C46" s="12" t="s">
        <v>25</v>
      </c>
      <c r="D46" s="12" t="s">
        <v>25</v>
      </c>
      <c r="E46" s="12" t="s">
        <v>25</v>
      </c>
      <c r="F46" s="12" t="s">
        <v>25</v>
      </c>
      <c r="G46" s="12" t="s">
        <v>26</v>
      </c>
      <c r="H46" s="12" t="s">
        <v>28</v>
      </c>
      <c r="I46" s="12" t="s">
        <v>27</v>
      </c>
      <c r="J46" s="12" t="s">
        <v>30</v>
      </c>
      <c r="K46" s="12" t="s">
        <v>32</v>
      </c>
      <c r="L46" s="12" t="s">
        <v>33</v>
      </c>
    </row>
    <row r="47" spans="2:12" ht="12.75" customHeight="1">
      <c r="B47" s="20">
        <v>43862</v>
      </c>
      <c r="C47" s="13">
        <v>1669.9559999999997</v>
      </c>
      <c r="D47" s="13">
        <v>868.64666666666653</v>
      </c>
      <c r="E47" s="13">
        <v>1621.92</v>
      </c>
      <c r="F47" s="13">
        <v>661.76</v>
      </c>
      <c r="G47" s="5">
        <v>0</v>
      </c>
      <c r="H47" s="5">
        <v>24</v>
      </c>
      <c r="I47" s="5">
        <v>2254</v>
      </c>
      <c r="J47" s="32">
        <f>H47/I47</f>
        <v>1.064773735581189E-2</v>
      </c>
      <c r="K47" s="13">
        <f>G47/86400000</f>
        <v>0</v>
      </c>
      <c r="L47" s="13">
        <f>100-K47</f>
        <v>100</v>
      </c>
    </row>
    <row r="48" spans="2:12" ht="12.75" customHeight="1">
      <c r="B48" s="20">
        <v>43863</v>
      </c>
      <c r="C48" s="13">
        <v>1607.3240000000001</v>
      </c>
      <c r="D48" s="13">
        <v>820.99333333333323</v>
      </c>
      <c r="E48" s="13">
        <v>1536.82</v>
      </c>
      <c r="F48" s="13">
        <v>699.64</v>
      </c>
      <c r="G48" s="5">
        <v>0</v>
      </c>
      <c r="H48" s="5">
        <v>5</v>
      </c>
      <c r="I48" s="5">
        <v>1759</v>
      </c>
      <c r="J48" s="32">
        <f t="shared" ref="J48:J77" si="8">H48/I48</f>
        <v>2.8425241614553724E-3</v>
      </c>
      <c r="K48" s="13">
        <f t="shared" ref="K48:K76" si="9">G48/86400000</f>
        <v>0</v>
      </c>
      <c r="L48" s="13">
        <f t="shared" ref="L48:L76" si="10">100-K48</f>
        <v>100</v>
      </c>
    </row>
    <row r="49" spans="2:12" ht="12.75" customHeight="1">
      <c r="B49" s="21">
        <v>43864</v>
      </c>
      <c r="C49" s="13">
        <v>1988.2759999999998</v>
      </c>
      <c r="D49" s="13">
        <v>1097.57</v>
      </c>
      <c r="E49" s="13">
        <v>2074.335</v>
      </c>
      <c r="F49" s="13">
        <v>749.7</v>
      </c>
      <c r="G49" s="5">
        <v>1200000</v>
      </c>
      <c r="H49" s="5">
        <v>27</v>
      </c>
      <c r="I49" s="5">
        <v>4882</v>
      </c>
      <c r="J49" s="32">
        <f t="shared" si="8"/>
        <v>5.5305202785743551E-3</v>
      </c>
      <c r="K49" s="13">
        <f t="shared" si="9"/>
        <v>1.3888888888888888E-2</v>
      </c>
      <c r="L49" s="13">
        <f t="shared" si="10"/>
        <v>99.986111111111114</v>
      </c>
    </row>
    <row r="50" spans="2:12" ht="12.75" customHeight="1">
      <c r="B50" s="21">
        <v>43865</v>
      </c>
      <c r="C50" s="13">
        <v>1826.1560000000002</v>
      </c>
      <c r="D50" s="13">
        <v>974.31333333333339</v>
      </c>
      <c r="E50" s="13">
        <v>1853.9199999999998</v>
      </c>
      <c r="F50" s="13">
        <v>692.13</v>
      </c>
      <c r="G50" s="5">
        <v>1200000</v>
      </c>
      <c r="H50" s="5">
        <v>20</v>
      </c>
      <c r="I50" s="5">
        <v>4576</v>
      </c>
      <c r="J50" s="32">
        <f t="shared" si="8"/>
        <v>4.370629370629371E-3</v>
      </c>
      <c r="K50" s="13">
        <f t="shared" si="9"/>
        <v>1.3888888888888888E-2</v>
      </c>
      <c r="L50" s="13">
        <f t="shared" si="10"/>
        <v>99.986111111111114</v>
      </c>
    </row>
    <row r="51" spans="2:12" ht="12.75" customHeight="1">
      <c r="B51" s="21">
        <v>43866</v>
      </c>
      <c r="C51" s="13">
        <v>1801.7220000000002</v>
      </c>
      <c r="D51" s="13">
        <v>966.52666666666664</v>
      </c>
      <c r="E51" s="13">
        <v>1804.5150000000001</v>
      </c>
      <c r="F51" s="13">
        <v>705.98</v>
      </c>
      <c r="G51" s="5">
        <v>1200000</v>
      </c>
      <c r="H51" s="5">
        <v>43</v>
      </c>
      <c r="I51" s="5">
        <v>4060</v>
      </c>
      <c r="J51" s="32">
        <f t="shared" si="8"/>
        <v>1.0591133004926109E-2</v>
      </c>
      <c r="K51" s="13">
        <f t="shared" si="9"/>
        <v>1.3888888888888888E-2</v>
      </c>
      <c r="L51" s="13">
        <f t="shared" si="10"/>
        <v>99.986111111111114</v>
      </c>
    </row>
    <row r="52" spans="2:12" ht="12.75" customHeight="1">
      <c r="B52" s="21">
        <v>43867</v>
      </c>
      <c r="C52" s="13">
        <v>1890.9580000000001</v>
      </c>
      <c r="D52" s="13">
        <v>1040.51</v>
      </c>
      <c r="E52" s="13">
        <v>1916.6299999999999</v>
      </c>
      <c r="F52" s="13">
        <v>720.96</v>
      </c>
      <c r="G52" s="5">
        <v>1200000</v>
      </c>
      <c r="H52" s="5">
        <v>32</v>
      </c>
      <c r="I52" s="5">
        <v>5201</v>
      </c>
      <c r="J52" s="32">
        <f t="shared" si="8"/>
        <v>6.1526629494328012E-3</v>
      </c>
      <c r="K52" s="13">
        <f t="shared" si="9"/>
        <v>1.3888888888888888E-2</v>
      </c>
      <c r="L52" s="13">
        <f t="shared" si="10"/>
        <v>99.986111111111114</v>
      </c>
    </row>
    <row r="53" spans="2:12" ht="12.75" customHeight="1">
      <c r="B53" s="21">
        <v>43868</v>
      </c>
      <c r="C53" s="13">
        <v>1754.056</v>
      </c>
      <c r="D53" s="13">
        <v>1002.0166666666668</v>
      </c>
      <c r="E53" s="13">
        <v>1632.115</v>
      </c>
      <c r="F53" s="13">
        <v>683.61</v>
      </c>
      <c r="G53" s="5">
        <v>1200000</v>
      </c>
      <c r="H53" s="5">
        <v>24</v>
      </c>
      <c r="I53" s="5">
        <v>4170</v>
      </c>
      <c r="J53" s="32">
        <f t="shared" si="8"/>
        <v>5.7553956834532375E-3</v>
      </c>
      <c r="K53" s="13">
        <f t="shared" si="9"/>
        <v>1.3888888888888888E-2</v>
      </c>
      <c r="L53" s="13">
        <f t="shared" si="10"/>
        <v>99.986111111111114</v>
      </c>
    </row>
    <row r="54" spans="2:12" ht="12.75" customHeight="1">
      <c r="B54" s="20">
        <v>43869</v>
      </c>
      <c r="C54" s="13">
        <v>1672.3019999999997</v>
      </c>
      <c r="D54" s="13">
        <v>840.70333333333326</v>
      </c>
      <c r="E54" s="13">
        <v>1669.7</v>
      </c>
      <c r="F54" s="13">
        <v>690.48</v>
      </c>
      <c r="G54" s="5">
        <v>0</v>
      </c>
      <c r="H54" s="5">
        <v>7</v>
      </c>
      <c r="I54" s="5">
        <v>2067</v>
      </c>
      <c r="J54" s="32">
        <f t="shared" si="8"/>
        <v>3.386550556361877E-3</v>
      </c>
      <c r="K54" s="13">
        <f t="shared" si="9"/>
        <v>0</v>
      </c>
      <c r="L54" s="13">
        <f t="shared" si="10"/>
        <v>100</v>
      </c>
    </row>
    <row r="55" spans="2:12" ht="12.75" customHeight="1">
      <c r="B55" s="20">
        <v>43870</v>
      </c>
      <c r="C55" s="13">
        <v>1640.306</v>
      </c>
      <c r="D55" s="13">
        <v>881.88</v>
      </c>
      <c r="E55" s="13">
        <v>1527.9450000000002</v>
      </c>
      <c r="F55" s="13">
        <v>712.15</v>
      </c>
      <c r="G55" s="5">
        <v>0</v>
      </c>
      <c r="H55" s="5">
        <v>4</v>
      </c>
      <c r="I55" s="5">
        <v>1704</v>
      </c>
      <c r="J55" s="32">
        <f t="shared" si="8"/>
        <v>2.3474178403755869E-3</v>
      </c>
      <c r="K55" s="13">
        <f t="shared" si="9"/>
        <v>0</v>
      </c>
      <c r="L55" s="13">
        <f t="shared" si="10"/>
        <v>100</v>
      </c>
    </row>
    <row r="56" spans="2:12" ht="12.75" customHeight="1">
      <c r="B56" s="21">
        <v>43871</v>
      </c>
      <c r="C56" s="13">
        <v>1938.2740000000001</v>
      </c>
      <c r="D56" s="13">
        <v>1055.1600000000001</v>
      </c>
      <c r="E56" s="13">
        <v>2012.9449999999999</v>
      </c>
      <c r="F56" s="13">
        <v>774.22</v>
      </c>
      <c r="G56" s="5">
        <v>1200000</v>
      </c>
      <c r="H56" s="5">
        <v>36</v>
      </c>
      <c r="I56" s="5">
        <v>4965</v>
      </c>
      <c r="J56" s="32">
        <f t="shared" si="8"/>
        <v>7.2507552870090634E-3</v>
      </c>
      <c r="K56" s="13">
        <f t="shared" si="9"/>
        <v>1.3888888888888888E-2</v>
      </c>
      <c r="L56" s="13">
        <f t="shared" si="10"/>
        <v>99.986111111111114</v>
      </c>
    </row>
    <row r="57" spans="2:12" ht="12.75" customHeight="1">
      <c r="B57" s="21">
        <v>43872</v>
      </c>
      <c r="C57" s="13">
        <v>1814.1120000000003</v>
      </c>
      <c r="D57" s="13">
        <v>977.35</v>
      </c>
      <c r="E57" s="13">
        <v>1819.2550000000001</v>
      </c>
      <c r="F57" s="13">
        <v>684.75</v>
      </c>
      <c r="G57" s="5">
        <v>1200000</v>
      </c>
      <c r="H57" s="5">
        <v>44</v>
      </c>
      <c r="I57" s="5">
        <v>4857</v>
      </c>
      <c r="J57" s="32">
        <f t="shared" si="8"/>
        <v>9.0590899732345062E-3</v>
      </c>
      <c r="K57" s="13">
        <f t="shared" si="9"/>
        <v>1.3888888888888888E-2</v>
      </c>
      <c r="L57" s="13">
        <f t="shared" si="10"/>
        <v>99.986111111111114</v>
      </c>
    </row>
    <row r="58" spans="2:12" ht="12.75" customHeight="1">
      <c r="B58" s="21">
        <v>43873</v>
      </c>
      <c r="C58" s="13">
        <v>1785.1419999999998</v>
      </c>
      <c r="D58" s="13">
        <v>964.75333333333322</v>
      </c>
      <c r="E58" s="13">
        <v>1765.7249999999999</v>
      </c>
      <c r="F58" s="13">
        <v>711.56</v>
      </c>
      <c r="G58" s="5">
        <v>1200000</v>
      </c>
      <c r="H58" s="5">
        <v>7</v>
      </c>
      <c r="I58" s="5">
        <v>4090</v>
      </c>
      <c r="J58" s="32">
        <f t="shared" si="8"/>
        <v>1.7114914425427872E-3</v>
      </c>
      <c r="K58" s="13">
        <f t="shared" si="9"/>
        <v>1.3888888888888888E-2</v>
      </c>
      <c r="L58" s="13">
        <f t="shared" si="10"/>
        <v>99.986111111111114</v>
      </c>
    </row>
    <row r="59" spans="2:12" ht="12.75" customHeight="1">
      <c r="B59" s="21">
        <v>43874</v>
      </c>
      <c r="C59" s="13">
        <v>1815.316</v>
      </c>
      <c r="D59" s="13">
        <v>973.10333333333347</v>
      </c>
      <c r="E59" s="13">
        <v>1828.635</v>
      </c>
      <c r="F59" s="13">
        <v>691.58</v>
      </c>
      <c r="G59" s="5">
        <v>1200000</v>
      </c>
      <c r="H59" s="5">
        <v>19</v>
      </c>
      <c r="I59" s="5">
        <v>4193</v>
      </c>
      <c r="J59" s="32">
        <f t="shared" si="8"/>
        <v>4.5313617934652989E-3</v>
      </c>
      <c r="K59" s="13">
        <f t="shared" si="9"/>
        <v>1.3888888888888888E-2</v>
      </c>
      <c r="L59" s="13">
        <f t="shared" si="10"/>
        <v>99.986111111111114</v>
      </c>
    </row>
    <row r="60" spans="2:12" ht="12.75" customHeight="1">
      <c r="B60" s="21">
        <v>43875</v>
      </c>
      <c r="C60" s="13">
        <v>1846.9559999999997</v>
      </c>
      <c r="D60" s="13">
        <v>990.34333333333336</v>
      </c>
      <c r="E60" s="13">
        <v>1881.8749999999998</v>
      </c>
      <c r="F60" s="13">
        <v>676.74</v>
      </c>
      <c r="G60" s="5">
        <v>1200000</v>
      </c>
      <c r="H60" s="5">
        <v>44</v>
      </c>
      <c r="I60" s="5">
        <v>4161</v>
      </c>
      <c r="J60" s="32">
        <f t="shared" si="8"/>
        <v>1.057438115837539E-2</v>
      </c>
      <c r="K60" s="13">
        <f t="shared" si="9"/>
        <v>1.3888888888888888E-2</v>
      </c>
      <c r="L60" s="13">
        <f t="shared" si="10"/>
        <v>99.986111111111114</v>
      </c>
    </row>
    <row r="61" spans="2:12" ht="12.75" customHeight="1">
      <c r="B61" s="20">
        <v>43876</v>
      </c>
      <c r="C61" s="13">
        <v>1639.4580000000001</v>
      </c>
      <c r="D61" s="13">
        <v>838.50666666666666</v>
      </c>
      <c r="E61" s="13">
        <v>1590.8850000000002</v>
      </c>
      <c r="F61" s="13">
        <v>680.61</v>
      </c>
      <c r="G61" s="5">
        <v>0</v>
      </c>
      <c r="H61" s="5">
        <v>6</v>
      </c>
      <c r="I61" s="5">
        <v>1808</v>
      </c>
      <c r="J61" s="32">
        <f t="shared" si="8"/>
        <v>3.3185840707964601E-3</v>
      </c>
      <c r="K61" s="13">
        <f t="shared" si="9"/>
        <v>0</v>
      </c>
      <c r="L61" s="13">
        <f t="shared" si="10"/>
        <v>100</v>
      </c>
    </row>
    <row r="62" spans="2:12" ht="12.75" customHeight="1">
      <c r="B62" s="20">
        <v>43877</v>
      </c>
      <c r="C62" s="13">
        <v>1631.85</v>
      </c>
      <c r="D62" s="13">
        <v>789.48333333333323</v>
      </c>
      <c r="E62" s="13">
        <v>1645.4</v>
      </c>
      <c r="F62" s="13">
        <v>685.16</v>
      </c>
      <c r="G62" s="5">
        <v>0</v>
      </c>
      <c r="H62" s="5">
        <v>3</v>
      </c>
      <c r="I62" s="5">
        <v>1792</v>
      </c>
      <c r="J62" s="32">
        <f t="shared" si="8"/>
        <v>1.6741071428571428E-3</v>
      </c>
      <c r="K62" s="13">
        <f t="shared" si="9"/>
        <v>0</v>
      </c>
      <c r="L62" s="13">
        <f t="shared" si="10"/>
        <v>100</v>
      </c>
    </row>
    <row r="63" spans="2:12" ht="12.75" customHeight="1">
      <c r="B63" s="21">
        <v>43878</v>
      </c>
      <c r="C63" s="13">
        <v>1853.2720000000002</v>
      </c>
      <c r="D63" s="13">
        <v>903.82666666666671</v>
      </c>
      <c r="E63" s="13">
        <v>2027.44</v>
      </c>
      <c r="F63" s="13">
        <v>684.86</v>
      </c>
      <c r="G63" s="5">
        <v>1200000</v>
      </c>
      <c r="H63" s="5">
        <v>18</v>
      </c>
      <c r="I63" s="5">
        <v>5137</v>
      </c>
      <c r="J63" s="32">
        <f t="shared" si="8"/>
        <v>3.5039906560249173E-3</v>
      </c>
      <c r="K63" s="13">
        <f t="shared" si="9"/>
        <v>1.3888888888888888E-2</v>
      </c>
      <c r="L63" s="13">
        <f t="shared" si="10"/>
        <v>99.986111111111114</v>
      </c>
    </row>
    <row r="64" spans="2:12" ht="12.75" customHeight="1">
      <c r="B64" s="21">
        <v>43879</v>
      </c>
      <c r="C64" s="13">
        <v>1742.0519999999997</v>
      </c>
      <c r="D64" s="13">
        <v>868.18333333333339</v>
      </c>
      <c r="E64" s="13">
        <v>1802.8549999999998</v>
      </c>
      <c r="F64" s="13">
        <v>664.56999999999994</v>
      </c>
      <c r="G64" s="5">
        <v>1200000</v>
      </c>
      <c r="H64" s="5">
        <v>38</v>
      </c>
      <c r="I64" s="5">
        <v>4212</v>
      </c>
      <c r="J64" s="32">
        <f t="shared" si="8"/>
        <v>9.0218423551756879E-3</v>
      </c>
      <c r="K64" s="13">
        <f t="shared" si="9"/>
        <v>1.3888888888888888E-2</v>
      </c>
      <c r="L64" s="13">
        <f t="shared" si="10"/>
        <v>99.986111111111114</v>
      </c>
    </row>
    <row r="65" spans="2:12" ht="12.75" customHeight="1">
      <c r="B65" s="21">
        <v>43880</v>
      </c>
      <c r="C65" s="13">
        <v>2002.9939999999999</v>
      </c>
      <c r="D65" s="13">
        <v>1033.7833333333333</v>
      </c>
      <c r="E65" s="13">
        <v>2206.81</v>
      </c>
      <c r="F65" s="13">
        <v>703.29</v>
      </c>
      <c r="G65" s="5">
        <v>1200000</v>
      </c>
      <c r="H65" s="5">
        <v>45</v>
      </c>
      <c r="I65" s="5">
        <v>4028</v>
      </c>
      <c r="J65" s="32">
        <f t="shared" si="8"/>
        <v>1.1171797418073486E-2</v>
      </c>
      <c r="K65" s="13">
        <f t="shared" si="9"/>
        <v>1.3888888888888888E-2</v>
      </c>
      <c r="L65" s="13">
        <f t="shared" si="10"/>
        <v>99.986111111111114</v>
      </c>
    </row>
    <row r="66" spans="2:12" ht="12.75" customHeight="1">
      <c r="B66" s="21">
        <v>43881</v>
      </c>
      <c r="C66" s="13">
        <v>1708.03</v>
      </c>
      <c r="D66" s="13">
        <v>873.1966666666666</v>
      </c>
      <c r="E66" s="13">
        <v>1710.2800000000002</v>
      </c>
      <c r="F66" s="13">
        <v>670.31999999999994</v>
      </c>
      <c r="G66" s="5">
        <v>1200000</v>
      </c>
      <c r="H66" s="5">
        <v>4</v>
      </c>
      <c r="I66" s="5">
        <v>3781</v>
      </c>
      <c r="J66" s="32">
        <f t="shared" si="8"/>
        <v>1.0579211848717272E-3</v>
      </c>
      <c r="K66" s="13">
        <f t="shared" si="9"/>
        <v>1.3888888888888888E-2</v>
      </c>
      <c r="L66" s="13">
        <f t="shared" si="10"/>
        <v>99.986111111111114</v>
      </c>
    </row>
    <row r="67" spans="2:12" ht="12.75" customHeight="1">
      <c r="B67" s="21">
        <v>43882</v>
      </c>
      <c r="C67" s="13">
        <v>1767.336</v>
      </c>
      <c r="D67" s="13">
        <v>874.26666666666677</v>
      </c>
      <c r="E67" s="13">
        <v>1856.94</v>
      </c>
      <c r="F67" s="13">
        <v>661.41</v>
      </c>
      <c r="G67" s="5">
        <v>1200000</v>
      </c>
      <c r="H67" s="5">
        <v>9</v>
      </c>
      <c r="I67" s="5">
        <v>3580</v>
      </c>
      <c r="J67" s="32">
        <f t="shared" si="8"/>
        <v>2.5139664804469273E-3</v>
      </c>
      <c r="K67" s="13">
        <f t="shared" si="9"/>
        <v>1.3888888888888888E-2</v>
      </c>
      <c r="L67" s="13">
        <f t="shared" si="10"/>
        <v>99.986111111111114</v>
      </c>
    </row>
    <row r="68" spans="2:12" ht="12.75" customHeight="1">
      <c r="B68" s="20">
        <v>43883</v>
      </c>
      <c r="C68" s="13">
        <v>1626.7239999999997</v>
      </c>
      <c r="D68" s="13">
        <v>798.49666666666656</v>
      </c>
      <c r="E68" s="13">
        <v>1619.0650000000001</v>
      </c>
      <c r="F68" s="13">
        <v>681.27</v>
      </c>
      <c r="G68" s="5">
        <v>0</v>
      </c>
      <c r="H68" s="5">
        <v>2</v>
      </c>
      <c r="I68" s="5">
        <v>1664</v>
      </c>
      <c r="J68" s="32">
        <f t="shared" si="8"/>
        <v>1.201923076923077E-3</v>
      </c>
      <c r="K68" s="13">
        <f t="shared" si="9"/>
        <v>0</v>
      </c>
      <c r="L68" s="13">
        <f t="shared" si="10"/>
        <v>100</v>
      </c>
    </row>
    <row r="69" spans="2:12" ht="12.75" customHeight="1">
      <c r="B69" s="20">
        <v>43884</v>
      </c>
      <c r="C69" s="13">
        <v>1651.2639999999999</v>
      </c>
      <c r="D69" s="13">
        <v>823.80333333333328</v>
      </c>
      <c r="E69" s="13">
        <v>1642.4549999999999</v>
      </c>
      <c r="F69" s="13">
        <v>687.96</v>
      </c>
      <c r="G69" s="5">
        <v>0</v>
      </c>
      <c r="H69" s="5">
        <v>2</v>
      </c>
      <c r="I69" s="5">
        <v>1540</v>
      </c>
      <c r="J69" s="32">
        <f t="shared" si="8"/>
        <v>1.2987012987012987E-3</v>
      </c>
      <c r="K69" s="13">
        <f t="shared" si="9"/>
        <v>0</v>
      </c>
      <c r="L69" s="13">
        <f t="shared" si="10"/>
        <v>100</v>
      </c>
    </row>
    <row r="70" spans="2:12" ht="12.75" customHeight="1">
      <c r="B70" s="21">
        <v>43885</v>
      </c>
      <c r="C70" s="13">
        <v>1769.4299999999998</v>
      </c>
      <c r="D70" s="13">
        <v>859.14666666666665</v>
      </c>
      <c r="E70" s="13">
        <v>1884.855</v>
      </c>
      <c r="F70" s="13">
        <v>654.39</v>
      </c>
      <c r="G70" s="5">
        <v>1200000</v>
      </c>
      <c r="H70" s="5">
        <v>13</v>
      </c>
      <c r="I70" s="5">
        <v>3731</v>
      </c>
      <c r="J70" s="32">
        <f t="shared" si="8"/>
        <v>3.4843205574912892E-3</v>
      </c>
      <c r="K70" s="13">
        <f t="shared" si="9"/>
        <v>1.3888888888888888E-2</v>
      </c>
      <c r="L70" s="13">
        <f t="shared" si="10"/>
        <v>99.986111111111114</v>
      </c>
    </row>
    <row r="71" spans="2:12" ht="12.75" customHeight="1">
      <c r="B71" s="21">
        <v>43886</v>
      </c>
      <c r="C71" s="13">
        <v>1800.0080000000003</v>
      </c>
      <c r="D71" s="13">
        <v>914.86333333333334</v>
      </c>
      <c r="E71" s="13">
        <v>1877.7250000000001</v>
      </c>
      <c r="F71" s="13">
        <v>690.86</v>
      </c>
      <c r="G71" s="5">
        <v>1200000</v>
      </c>
      <c r="H71" s="5">
        <v>27</v>
      </c>
      <c r="I71" s="5">
        <v>3777</v>
      </c>
      <c r="J71" s="32">
        <f t="shared" si="8"/>
        <v>7.1485305798252583E-3</v>
      </c>
      <c r="K71" s="13">
        <f t="shared" si="9"/>
        <v>1.3888888888888888E-2</v>
      </c>
      <c r="L71" s="13">
        <f t="shared" si="10"/>
        <v>99.986111111111114</v>
      </c>
    </row>
    <row r="72" spans="2:12" ht="12.75" customHeight="1">
      <c r="B72" s="21">
        <v>43887</v>
      </c>
      <c r="C72" s="13">
        <v>1809.0140000000004</v>
      </c>
      <c r="D72" s="13">
        <v>933.18333333333339</v>
      </c>
      <c r="E72" s="13">
        <v>1872.76</v>
      </c>
      <c r="F72" s="13">
        <v>666.75</v>
      </c>
      <c r="G72" s="5">
        <v>1200000</v>
      </c>
      <c r="H72" s="5">
        <v>32</v>
      </c>
      <c r="I72" s="5">
        <v>3817</v>
      </c>
      <c r="J72" s="32">
        <f t="shared" si="8"/>
        <v>8.3835472884464246E-3</v>
      </c>
      <c r="K72" s="13">
        <f t="shared" si="9"/>
        <v>1.3888888888888888E-2</v>
      </c>
      <c r="L72" s="13">
        <f t="shared" si="10"/>
        <v>99.986111111111114</v>
      </c>
    </row>
    <row r="73" spans="2:12" ht="12.75" customHeight="1">
      <c r="B73" s="21">
        <v>43888</v>
      </c>
      <c r="C73" s="13">
        <v>1793.0440000000003</v>
      </c>
      <c r="D73" s="13">
        <v>916.37333333333333</v>
      </c>
      <c r="E73" s="13">
        <v>1858.05</v>
      </c>
      <c r="F73" s="13">
        <v>681.75</v>
      </c>
      <c r="G73" s="5">
        <v>1200000</v>
      </c>
      <c r="H73" s="5">
        <v>11</v>
      </c>
      <c r="I73" s="5">
        <v>4354</v>
      </c>
      <c r="J73" s="32">
        <f t="shared" si="8"/>
        <v>2.5264124942581535E-3</v>
      </c>
      <c r="K73" s="13">
        <f t="shared" si="9"/>
        <v>1.3888888888888888E-2</v>
      </c>
      <c r="L73" s="13">
        <f t="shared" si="10"/>
        <v>99.986111111111114</v>
      </c>
    </row>
    <row r="74" spans="2:12" ht="12.75" customHeight="1">
      <c r="B74" s="21">
        <v>43889</v>
      </c>
      <c r="C74" s="13">
        <v>1811.836</v>
      </c>
      <c r="D74" s="13">
        <v>933.05666666666673</v>
      </c>
      <c r="E74" s="13">
        <v>1880.0050000000001</v>
      </c>
      <c r="F74" s="13">
        <v>679.37</v>
      </c>
      <c r="G74" s="5">
        <v>1200000</v>
      </c>
      <c r="H74" s="5">
        <v>22</v>
      </c>
      <c r="I74" s="5">
        <v>4131</v>
      </c>
      <c r="J74" s="32">
        <f t="shared" si="8"/>
        <v>5.32558702493343E-3</v>
      </c>
      <c r="K74" s="13">
        <f t="shared" si="9"/>
        <v>1.3888888888888888E-2</v>
      </c>
      <c r="L74" s="13">
        <f t="shared" si="10"/>
        <v>99.986111111111114</v>
      </c>
    </row>
    <row r="75" spans="2:12" ht="12.75" customHeight="1">
      <c r="B75" s="20">
        <v>43890</v>
      </c>
      <c r="C75" s="13">
        <v>1704.0419999999999</v>
      </c>
      <c r="D75" s="13">
        <v>845.29</v>
      </c>
      <c r="E75" s="13">
        <v>1742.17</v>
      </c>
      <c r="F75" s="13">
        <v>662.7</v>
      </c>
      <c r="G75" s="5">
        <v>0</v>
      </c>
      <c r="H75" s="5">
        <v>9</v>
      </c>
      <c r="I75" s="5">
        <v>2357</v>
      </c>
      <c r="J75" s="32">
        <f t="shared" si="8"/>
        <v>3.818413237165889E-3</v>
      </c>
      <c r="K75" s="13">
        <f t="shared" si="9"/>
        <v>0</v>
      </c>
      <c r="L75" s="13">
        <f t="shared" si="10"/>
        <v>100</v>
      </c>
    </row>
    <row r="76" spans="2:12" ht="12.75" customHeight="1">
      <c r="B76" s="21"/>
      <c r="C76" s="13"/>
      <c r="D76" s="13"/>
      <c r="E76" s="13"/>
      <c r="F76" s="13"/>
      <c r="G76" s="5"/>
      <c r="H76" s="5"/>
      <c r="I76" s="5"/>
      <c r="J76" s="32"/>
      <c r="K76" s="13"/>
      <c r="L76" s="13"/>
    </row>
    <row r="77" spans="2:12" ht="12.75" customHeight="1">
      <c r="B77" s="21"/>
      <c r="C77" s="13"/>
      <c r="D77" s="13"/>
      <c r="E77" s="13"/>
      <c r="F77" s="13"/>
      <c r="G77" s="5"/>
      <c r="H77" s="5"/>
      <c r="I77" s="5"/>
      <c r="J77" s="32"/>
      <c r="K77" s="13"/>
      <c r="L77" s="13"/>
    </row>
    <row r="78" spans="2:12">
      <c r="B78" s="15" t="s">
        <v>2</v>
      </c>
      <c r="C78" s="16">
        <v>256806.05000000005</v>
      </c>
      <c r="D78" s="16">
        <v>79977.990000000005</v>
      </c>
      <c r="E78" s="16">
        <v>104328.06000000003</v>
      </c>
      <c r="F78" s="16">
        <v>20010.53</v>
      </c>
      <c r="G78" s="16">
        <f t="shared" ref="G78:I78" si="11">SUM(G47:G77)</f>
        <v>24000000</v>
      </c>
      <c r="H78" s="16">
        <v>577</v>
      </c>
      <c r="I78" s="16">
        <v>102648</v>
      </c>
      <c r="J78" s="30" t="s">
        <v>34</v>
      </c>
      <c r="K78" s="17" t="s">
        <v>34</v>
      </c>
      <c r="L78" s="17" t="s">
        <v>34</v>
      </c>
    </row>
    <row r="79" spans="2:12" ht="25.5">
      <c r="B79" s="19" t="s">
        <v>3</v>
      </c>
      <c r="C79" s="18">
        <v>1771.0762068965521</v>
      </c>
      <c r="D79" s="18">
        <v>919.28724137931056</v>
      </c>
      <c r="E79" s="18">
        <v>1798.7596551724141</v>
      </c>
      <c r="F79" s="18">
        <v>690.01827586206889</v>
      </c>
      <c r="G79" s="18">
        <f t="shared" ref="G79:L79" si="12">AVERAGE(G47:G77)</f>
        <v>827586.20689655177</v>
      </c>
      <c r="H79" s="18">
        <v>19.896551724137932</v>
      </c>
      <c r="I79" s="18">
        <v>3539.5862068965516</v>
      </c>
      <c r="J79" s="33">
        <f t="shared" si="12"/>
        <v>5.1793550248840975E-3</v>
      </c>
      <c r="K79" s="18">
        <f t="shared" si="12"/>
        <v>9.5785440613026848E-3</v>
      </c>
      <c r="L79" s="18">
        <f t="shared" si="12"/>
        <v>99.99042145593873</v>
      </c>
    </row>
    <row r="82" spans="2:12" hidden="1">
      <c r="B82" s="1" t="s">
        <v>35</v>
      </c>
      <c r="C82" s="11">
        <v>1</v>
      </c>
      <c r="D82" s="11">
        <v>2</v>
      </c>
      <c r="E82" s="11">
        <v>3</v>
      </c>
      <c r="F82" s="11">
        <v>4</v>
      </c>
      <c r="G82" s="11">
        <v>5</v>
      </c>
      <c r="H82" s="11">
        <v>6</v>
      </c>
      <c r="I82" s="11">
        <v>7</v>
      </c>
      <c r="J82" s="11">
        <v>8</v>
      </c>
      <c r="K82" s="11">
        <v>9</v>
      </c>
      <c r="L82" s="11">
        <v>10</v>
      </c>
    </row>
    <row r="83" spans="2:12" hidden="1">
      <c r="B83" s="1" t="s">
        <v>35</v>
      </c>
      <c r="C83" s="11">
        <v>1</v>
      </c>
      <c r="D83" s="11"/>
      <c r="E83" s="11"/>
      <c r="F83" s="11"/>
      <c r="G83" s="11">
        <v>2</v>
      </c>
      <c r="H83" s="11">
        <v>3</v>
      </c>
      <c r="I83" s="11">
        <v>4</v>
      </c>
      <c r="J83" s="11">
        <v>5</v>
      </c>
      <c r="K83" s="11">
        <v>6</v>
      </c>
      <c r="L83" s="11">
        <v>7</v>
      </c>
    </row>
    <row r="84" spans="2:12" ht="25.5">
      <c r="B84" s="6" t="s">
        <v>7</v>
      </c>
      <c r="C84" s="2" t="s">
        <v>44</v>
      </c>
      <c r="D84" s="37" t="s">
        <v>42</v>
      </c>
      <c r="E84" s="38"/>
      <c r="F84" s="39"/>
      <c r="G84" s="37" t="s">
        <v>44</v>
      </c>
      <c r="H84" s="38"/>
      <c r="I84" s="38"/>
      <c r="J84" s="38"/>
      <c r="K84" s="38"/>
      <c r="L84" s="39"/>
    </row>
    <row r="85" spans="2:12" ht="48">
      <c r="B85" s="7" t="s">
        <v>13</v>
      </c>
      <c r="C85" s="9"/>
      <c r="D85" s="10" t="s">
        <v>38</v>
      </c>
      <c r="E85" s="10" t="s">
        <v>39</v>
      </c>
      <c r="F85" s="10" t="s">
        <v>40</v>
      </c>
      <c r="G85" s="10"/>
      <c r="H85" s="10" t="s">
        <v>36</v>
      </c>
      <c r="I85" s="10" t="s">
        <v>15</v>
      </c>
      <c r="J85" s="10" t="s">
        <v>22</v>
      </c>
      <c r="K85" s="10" t="s">
        <v>23</v>
      </c>
      <c r="L85" s="10" t="s">
        <v>24</v>
      </c>
    </row>
    <row r="86" spans="2:12">
      <c r="B86" s="3" t="s">
        <v>1</v>
      </c>
      <c r="C86" s="12" t="s">
        <v>25</v>
      </c>
      <c r="D86" s="12" t="s">
        <v>25</v>
      </c>
      <c r="E86" s="12" t="s">
        <v>25</v>
      </c>
      <c r="F86" s="12" t="s">
        <v>25</v>
      </c>
      <c r="G86" s="12" t="s">
        <v>26</v>
      </c>
      <c r="H86" s="12" t="s">
        <v>28</v>
      </c>
      <c r="I86" s="12" t="s">
        <v>27</v>
      </c>
      <c r="J86" s="12" t="s">
        <v>30</v>
      </c>
      <c r="K86" s="12" t="s">
        <v>32</v>
      </c>
      <c r="L86" s="12" t="s">
        <v>33</v>
      </c>
    </row>
    <row r="87" spans="2:12" ht="12.75" customHeight="1">
      <c r="B87" s="20">
        <v>43891</v>
      </c>
      <c r="C87" s="13">
        <v>1604.068</v>
      </c>
      <c r="D87" s="13">
        <v>815.25666666666666</v>
      </c>
      <c r="E87" s="13">
        <v>815.25666666666666</v>
      </c>
      <c r="F87" s="13">
        <v>651.38</v>
      </c>
      <c r="G87" s="5">
        <v>0</v>
      </c>
      <c r="H87" s="5">
        <v>12</v>
      </c>
      <c r="I87" s="5">
        <v>2381</v>
      </c>
      <c r="J87" s="32">
        <f>H87/I87</f>
        <v>5.03989920201596E-3</v>
      </c>
      <c r="K87" s="13">
        <f>G87/86400000</f>
        <v>0</v>
      </c>
      <c r="L87" s="13">
        <f>100-K87</f>
        <v>100</v>
      </c>
    </row>
    <row r="88" spans="2:12" ht="12.75" customHeight="1">
      <c r="B88" s="21">
        <v>43892</v>
      </c>
      <c r="C88" s="13">
        <v>2236.4459999999999</v>
      </c>
      <c r="D88" s="13">
        <v>1270.8633333333335</v>
      </c>
      <c r="E88" s="13">
        <v>1270.8633333333335</v>
      </c>
      <c r="F88" s="13">
        <v>874.46</v>
      </c>
      <c r="G88" s="5">
        <v>1200000</v>
      </c>
      <c r="H88" s="5">
        <v>24</v>
      </c>
      <c r="I88" s="5">
        <v>5397</v>
      </c>
      <c r="J88" s="32">
        <f t="shared" ref="J88:J116" si="13">H88/I88</f>
        <v>4.4469149527515284E-3</v>
      </c>
      <c r="K88" s="13">
        <f t="shared" ref="K88:K116" si="14">G88/86400000</f>
        <v>1.3888888888888888E-2</v>
      </c>
      <c r="L88" s="13">
        <f t="shared" ref="L88:L116" si="15">100-K88</f>
        <v>99.986111111111114</v>
      </c>
    </row>
    <row r="89" spans="2:12" ht="12.75" customHeight="1">
      <c r="B89" s="21">
        <v>43893</v>
      </c>
      <c r="C89" s="13">
        <v>1995.498</v>
      </c>
      <c r="D89" s="13">
        <v>988.68</v>
      </c>
      <c r="E89" s="13">
        <v>988.68</v>
      </c>
      <c r="F89" s="13">
        <v>695.98</v>
      </c>
      <c r="G89" s="5">
        <v>1200000</v>
      </c>
      <c r="H89" s="5">
        <v>36</v>
      </c>
      <c r="I89" s="5">
        <v>4566</v>
      </c>
      <c r="J89" s="32">
        <f t="shared" si="13"/>
        <v>7.8843626806833107E-3</v>
      </c>
      <c r="K89" s="13">
        <f t="shared" si="14"/>
        <v>1.3888888888888888E-2</v>
      </c>
      <c r="L89" s="13">
        <f t="shared" si="15"/>
        <v>99.986111111111114</v>
      </c>
    </row>
    <row r="90" spans="2:12" ht="12.75" customHeight="1">
      <c r="B90" s="21">
        <v>43894</v>
      </c>
      <c r="C90" s="13">
        <v>1797.752</v>
      </c>
      <c r="D90" s="13">
        <v>969.76666666666677</v>
      </c>
      <c r="E90" s="13">
        <v>969.76666666666677</v>
      </c>
      <c r="F90" s="13">
        <v>679.72</v>
      </c>
      <c r="G90" s="5">
        <v>1200000</v>
      </c>
      <c r="H90" s="5">
        <v>22</v>
      </c>
      <c r="I90" s="5">
        <v>4229</v>
      </c>
      <c r="J90" s="32">
        <f t="shared" si="13"/>
        <v>5.2021754551903523E-3</v>
      </c>
      <c r="K90" s="13">
        <f t="shared" si="14"/>
        <v>1.3888888888888888E-2</v>
      </c>
      <c r="L90" s="13">
        <f t="shared" si="15"/>
        <v>99.986111111111114</v>
      </c>
    </row>
    <row r="91" spans="2:12" ht="12.75" customHeight="1">
      <c r="B91" s="21">
        <v>43895</v>
      </c>
      <c r="C91" s="13">
        <v>1792.4980000000003</v>
      </c>
      <c r="D91" s="13">
        <v>940.35333333333347</v>
      </c>
      <c r="E91" s="13">
        <v>940.35333333333347</v>
      </c>
      <c r="F91" s="13">
        <v>676.36</v>
      </c>
      <c r="G91" s="5">
        <v>1200000</v>
      </c>
      <c r="H91" s="5">
        <v>13</v>
      </c>
      <c r="I91" s="5">
        <v>4045</v>
      </c>
      <c r="J91" s="32">
        <f t="shared" si="13"/>
        <v>3.2138442521631645E-3</v>
      </c>
      <c r="K91" s="13">
        <f t="shared" si="14"/>
        <v>1.3888888888888888E-2</v>
      </c>
      <c r="L91" s="13">
        <f t="shared" si="15"/>
        <v>99.986111111111114</v>
      </c>
    </row>
    <row r="92" spans="2:12" ht="12.75" customHeight="1">
      <c r="B92" s="21">
        <v>43896</v>
      </c>
      <c r="C92" s="13">
        <v>1913.252</v>
      </c>
      <c r="D92" s="13">
        <v>1006.6899999999999</v>
      </c>
      <c r="E92" s="13">
        <v>1006.6899999999999</v>
      </c>
      <c r="F92" s="13">
        <v>716.61</v>
      </c>
      <c r="G92" s="5">
        <v>1200000</v>
      </c>
      <c r="H92" s="5">
        <v>15</v>
      </c>
      <c r="I92" s="5">
        <v>3566</v>
      </c>
      <c r="J92" s="32">
        <f t="shared" si="13"/>
        <v>4.2063937184520471E-3</v>
      </c>
      <c r="K92" s="13">
        <f t="shared" si="14"/>
        <v>1.3888888888888888E-2</v>
      </c>
      <c r="L92" s="13">
        <f t="shared" si="15"/>
        <v>99.986111111111114</v>
      </c>
    </row>
    <row r="93" spans="2:12" ht="12.75" customHeight="1">
      <c r="B93" s="20">
        <v>43897</v>
      </c>
      <c r="C93" s="13">
        <v>1634.152</v>
      </c>
      <c r="D93" s="13">
        <v>828.99666666666678</v>
      </c>
      <c r="E93" s="13">
        <v>828.99666666666678</v>
      </c>
      <c r="F93" s="13">
        <v>661.66</v>
      </c>
      <c r="G93" s="5">
        <v>0</v>
      </c>
      <c r="H93" s="5">
        <v>1</v>
      </c>
      <c r="I93" s="5">
        <v>1787</v>
      </c>
      <c r="J93" s="32">
        <f t="shared" si="13"/>
        <v>5.5959709009513155E-4</v>
      </c>
      <c r="K93" s="13">
        <f t="shared" si="14"/>
        <v>0</v>
      </c>
      <c r="L93" s="13">
        <f t="shared" si="15"/>
        <v>100</v>
      </c>
    </row>
    <row r="94" spans="2:12" ht="12.75" customHeight="1">
      <c r="B94" s="20">
        <v>43898</v>
      </c>
      <c r="C94" s="13">
        <v>1769.0099999999998</v>
      </c>
      <c r="D94" s="13">
        <v>1037.0266666666666</v>
      </c>
      <c r="E94" s="13">
        <v>1037.0266666666666</v>
      </c>
      <c r="F94" s="13">
        <v>693.04</v>
      </c>
      <c r="G94" s="5">
        <v>0</v>
      </c>
      <c r="H94" s="5">
        <v>2</v>
      </c>
      <c r="I94" s="5">
        <v>1524</v>
      </c>
      <c r="J94" s="32">
        <f t="shared" si="13"/>
        <v>1.3123359580052493E-3</v>
      </c>
      <c r="K94" s="13">
        <f t="shared" si="14"/>
        <v>0</v>
      </c>
      <c r="L94" s="13">
        <f t="shared" si="15"/>
        <v>100</v>
      </c>
    </row>
    <row r="95" spans="2:12" ht="12.75" customHeight="1">
      <c r="B95" s="21">
        <v>43899</v>
      </c>
      <c r="C95" s="13">
        <v>1886.8219999999997</v>
      </c>
      <c r="D95" s="13">
        <v>1025.9533333333331</v>
      </c>
      <c r="E95" s="13">
        <v>1025.9533333333331</v>
      </c>
      <c r="F95" s="13">
        <v>708.89</v>
      </c>
      <c r="G95" s="5">
        <v>1200000</v>
      </c>
      <c r="H95" s="5">
        <v>23</v>
      </c>
      <c r="I95" s="5">
        <v>4485</v>
      </c>
      <c r="J95" s="32">
        <f t="shared" si="13"/>
        <v>5.1282051282051282E-3</v>
      </c>
      <c r="K95" s="13">
        <f t="shared" si="14"/>
        <v>1.3888888888888888E-2</v>
      </c>
      <c r="L95" s="13">
        <f t="shared" si="15"/>
        <v>99.986111111111114</v>
      </c>
    </row>
    <row r="96" spans="2:12" ht="12.75" customHeight="1">
      <c r="B96" s="21">
        <v>43900</v>
      </c>
      <c r="C96" s="13">
        <v>1855.9540000000002</v>
      </c>
      <c r="D96" s="13">
        <v>968.97666666666657</v>
      </c>
      <c r="E96" s="13">
        <v>968.97666666666657</v>
      </c>
      <c r="F96" s="13">
        <v>698.59</v>
      </c>
      <c r="G96" s="5">
        <v>1200000</v>
      </c>
      <c r="H96" s="5">
        <v>46</v>
      </c>
      <c r="I96" s="5">
        <v>4353</v>
      </c>
      <c r="J96" s="32">
        <f t="shared" si="13"/>
        <v>1.0567424764530209E-2</v>
      </c>
      <c r="K96" s="13">
        <f t="shared" si="14"/>
        <v>1.3888888888888888E-2</v>
      </c>
      <c r="L96" s="13">
        <f t="shared" si="15"/>
        <v>99.986111111111114</v>
      </c>
    </row>
    <row r="97" spans="2:12" ht="12.75" customHeight="1">
      <c r="B97" s="21">
        <v>43901</v>
      </c>
      <c r="C97" s="13">
        <v>1955.848</v>
      </c>
      <c r="D97" s="13">
        <v>1032.1866666666667</v>
      </c>
      <c r="E97" s="13">
        <v>1032.1866666666667</v>
      </c>
      <c r="F97" s="13">
        <v>694.01</v>
      </c>
      <c r="G97" s="5">
        <v>1200000</v>
      </c>
      <c r="H97" s="5">
        <v>26</v>
      </c>
      <c r="I97" s="5">
        <v>4142</v>
      </c>
      <c r="J97" s="32">
        <f t="shared" si="13"/>
        <v>6.2771607918879766E-3</v>
      </c>
      <c r="K97" s="13">
        <f t="shared" si="14"/>
        <v>1.3888888888888888E-2</v>
      </c>
      <c r="L97" s="13">
        <f t="shared" si="15"/>
        <v>99.986111111111114</v>
      </c>
    </row>
    <row r="98" spans="2:12" ht="12.75" customHeight="1">
      <c r="B98" s="21">
        <v>43902</v>
      </c>
      <c r="C98" s="13">
        <v>1815.0839999999996</v>
      </c>
      <c r="D98" s="13">
        <v>956.53666666666652</v>
      </c>
      <c r="E98" s="13">
        <v>956.53666666666652</v>
      </c>
      <c r="F98" s="13">
        <v>659.23</v>
      </c>
      <c r="G98" s="5">
        <v>1200000</v>
      </c>
      <c r="H98" s="5">
        <v>23</v>
      </c>
      <c r="I98" s="5">
        <v>4000</v>
      </c>
      <c r="J98" s="32">
        <f t="shared" si="13"/>
        <v>5.7499999999999999E-3</v>
      </c>
      <c r="K98" s="13">
        <f t="shared" si="14"/>
        <v>1.3888888888888888E-2</v>
      </c>
      <c r="L98" s="13">
        <f t="shared" si="15"/>
        <v>99.986111111111114</v>
      </c>
    </row>
    <row r="99" spans="2:12" ht="12.75" customHeight="1">
      <c r="B99" s="21">
        <v>43903</v>
      </c>
      <c r="C99" s="13">
        <v>1997.4839999999999</v>
      </c>
      <c r="D99" s="13">
        <v>1264.3233333333333</v>
      </c>
      <c r="E99" s="13">
        <v>1264.3233333333333</v>
      </c>
      <c r="F99" s="13">
        <v>1624.37</v>
      </c>
      <c r="G99" s="5">
        <v>1200000</v>
      </c>
      <c r="H99" s="5">
        <v>32</v>
      </c>
      <c r="I99" s="5">
        <v>3893</v>
      </c>
      <c r="J99" s="32">
        <f t="shared" si="13"/>
        <v>8.2198818391985614E-3</v>
      </c>
      <c r="K99" s="13">
        <f t="shared" si="14"/>
        <v>1.3888888888888888E-2</v>
      </c>
      <c r="L99" s="13">
        <f t="shared" si="15"/>
        <v>99.986111111111114</v>
      </c>
    </row>
    <row r="100" spans="2:12" ht="12.75" customHeight="1">
      <c r="B100" s="20">
        <v>43904</v>
      </c>
      <c r="C100" s="13">
        <v>1714.05</v>
      </c>
      <c r="D100" s="13">
        <v>912.61999999999989</v>
      </c>
      <c r="E100" s="13">
        <v>912.61999999999989</v>
      </c>
      <c r="F100" s="13">
        <v>688.8</v>
      </c>
      <c r="G100" s="5">
        <v>0</v>
      </c>
      <c r="H100" s="5">
        <v>8</v>
      </c>
      <c r="I100" s="5">
        <v>1881</v>
      </c>
      <c r="J100" s="32">
        <f t="shared" si="13"/>
        <v>4.2530568846358323E-3</v>
      </c>
      <c r="K100" s="13">
        <f t="shared" si="14"/>
        <v>0</v>
      </c>
      <c r="L100" s="13">
        <f t="shared" si="15"/>
        <v>100</v>
      </c>
    </row>
    <row r="101" spans="2:12" ht="12.75" customHeight="1">
      <c r="B101" s="20">
        <v>43905</v>
      </c>
      <c r="C101" s="13">
        <v>1735.08</v>
      </c>
      <c r="D101" s="13">
        <v>956.02</v>
      </c>
      <c r="E101" s="13">
        <v>956.02</v>
      </c>
      <c r="F101" s="13">
        <v>690.31</v>
      </c>
      <c r="G101" s="5">
        <v>0</v>
      </c>
      <c r="H101" s="5">
        <v>18</v>
      </c>
      <c r="I101" s="5">
        <v>1634</v>
      </c>
      <c r="J101" s="32">
        <f t="shared" si="13"/>
        <v>1.1015911872705019E-2</v>
      </c>
      <c r="K101" s="13">
        <f t="shared" si="14"/>
        <v>0</v>
      </c>
      <c r="L101" s="13">
        <f t="shared" si="15"/>
        <v>100</v>
      </c>
    </row>
    <row r="102" spans="2:12" ht="12.75" customHeight="1">
      <c r="B102" s="21">
        <v>43906</v>
      </c>
      <c r="C102" s="13">
        <v>1841.8820000000001</v>
      </c>
      <c r="D102" s="13">
        <v>878.09666666666669</v>
      </c>
      <c r="E102" s="13">
        <v>878.09666666666669</v>
      </c>
      <c r="F102" s="13">
        <v>657.01</v>
      </c>
      <c r="G102" s="5">
        <v>1200000</v>
      </c>
      <c r="H102" s="5">
        <v>14</v>
      </c>
      <c r="I102" s="5">
        <v>4653</v>
      </c>
      <c r="J102" s="32">
        <f t="shared" si="13"/>
        <v>3.0088115194498175E-3</v>
      </c>
      <c r="K102" s="13">
        <f t="shared" si="14"/>
        <v>1.3888888888888888E-2</v>
      </c>
      <c r="L102" s="13">
        <f t="shared" si="15"/>
        <v>99.986111111111114</v>
      </c>
    </row>
    <row r="103" spans="2:12" ht="12.75" customHeight="1">
      <c r="B103" s="21">
        <v>43907</v>
      </c>
      <c r="C103" s="13">
        <v>1750.4459999999999</v>
      </c>
      <c r="D103" s="13">
        <v>881.88333333333333</v>
      </c>
      <c r="E103" s="13">
        <v>881.88333333333333</v>
      </c>
      <c r="F103" s="13">
        <v>685.95</v>
      </c>
      <c r="G103" s="5">
        <v>1200000</v>
      </c>
      <c r="H103" s="5">
        <v>19</v>
      </c>
      <c r="I103" s="5">
        <v>3943</v>
      </c>
      <c r="J103" s="32">
        <f t="shared" si="13"/>
        <v>4.8186659903626684E-3</v>
      </c>
      <c r="K103" s="13">
        <f t="shared" si="14"/>
        <v>1.3888888888888888E-2</v>
      </c>
      <c r="L103" s="13">
        <f t="shared" si="15"/>
        <v>99.986111111111114</v>
      </c>
    </row>
    <row r="104" spans="2:12" ht="12.75" customHeight="1">
      <c r="B104" s="21">
        <v>43908</v>
      </c>
      <c r="C104" s="13">
        <v>1764.8700000000001</v>
      </c>
      <c r="D104" s="13">
        <v>870.07</v>
      </c>
      <c r="E104" s="13">
        <v>870.07</v>
      </c>
      <c r="F104" s="13">
        <v>663.47</v>
      </c>
      <c r="G104" s="5">
        <v>1200000</v>
      </c>
      <c r="H104" s="5">
        <v>4</v>
      </c>
      <c r="I104" s="5">
        <v>3494</v>
      </c>
      <c r="J104" s="32">
        <f t="shared" si="13"/>
        <v>1.1448196908986834E-3</v>
      </c>
      <c r="K104" s="13">
        <f t="shared" si="14"/>
        <v>1.3888888888888888E-2</v>
      </c>
      <c r="L104" s="13">
        <f t="shared" si="15"/>
        <v>99.986111111111114</v>
      </c>
    </row>
    <row r="105" spans="2:12" ht="12.75" customHeight="1">
      <c r="B105" s="21">
        <v>43909</v>
      </c>
      <c r="C105" s="13">
        <v>1727.9680000000001</v>
      </c>
      <c r="D105" s="13">
        <v>872.30333333333328</v>
      </c>
      <c r="E105" s="13">
        <v>872.30333333333328</v>
      </c>
      <c r="F105" s="13">
        <v>700.31999999999994</v>
      </c>
      <c r="G105" s="5">
        <v>1200000</v>
      </c>
      <c r="H105" s="5">
        <v>6</v>
      </c>
      <c r="I105" s="5">
        <v>3287</v>
      </c>
      <c r="J105" s="32">
        <f t="shared" si="13"/>
        <v>1.8253726802555522E-3</v>
      </c>
      <c r="K105" s="13">
        <f t="shared" si="14"/>
        <v>1.3888888888888888E-2</v>
      </c>
      <c r="L105" s="13">
        <f t="shared" si="15"/>
        <v>99.986111111111114</v>
      </c>
    </row>
    <row r="106" spans="2:12" ht="12.75" customHeight="1">
      <c r="B106" s="21">
        <v>43910</v>
      </c>
      <c r="C106" s="13">
        <v>1704.0319999999999</v>
      </c>
      <c r="D106" s="13">
        <v>840.64333333333332</v>
      </c>
      <c r="E106" s="13">
        <v>840.64333333333332</v>
      </c>
      <c r="F106" s="13">
        <v>674.11</v>
      </c>
      <c r="G106" s="5">
        <v>1200000</v>
      </c>
      <c r="H106" s="5">
        <v>8</v>
      </c>
      <c r="I106" s="5">
        <v>4700</v>
      </c>
      <c r="J106" s="32">
        <f t="shared" si="13"/>
        <v>1.7021276595744681E-3</v>
      </c>
      <c r="K106" s="13">
        <f t="shared" si="14"/>
        <v>1.3888888888888888E-2</v>
      </c>
      <c r="L106" s="13">
        <f t="shared" si="15"/>
        <v>99.986111111111114</v>
      </c>
    </row>
    <row r="107" spans="2:12" ht="12.75" customHeight="1">
      <c r="B107" s="20">
        <v>43911</v>
      </c>
      <c r="C107" s="13">
        <v>1625.26</v>
      </c>
      <c r="D107" s="13">
        <v>785.20000000000016</v>
      </c>
      <c r="E107" s="13">
        <v>785.20000000000016</v>
      </c>
      <c r="F107" s="13">
        <v>683.21</v>
      </c>
      <c r="G107" s="5">
        <v>0</v>
      </c>
      <c r="H107" s="5">
        <v>2</v>
      </c>
      <c r="I107" s="5">
        <v>2166</v>
      </c>
      <c r="J107" s="32">
        <f t="shared" si="13"/>
        <v>9.2336103416435823E-4</v>
      </c>
      <c r="K107" s="13">
        <f t="shared" si="14"/>
        <v>0</v>
      </c>
      <c r="L107" s="13">
        <f t="shared" si="15"/>
        <v>100</v>
      </c>
    </row>
    <row r="108" spans="2:12" ht="12.75" customHeight="1">
      <c r="B108" s="20">
        <v>43912</v>
      </c>
      <c r="C108" s="13">
        <v>1688.2159999999999</v>
      </c>
      <c r="D108" s="13">
        <v>830.9899999999999</v>
      </c>
      <c r="E108" s="13">
        <v>830.9899999999999</v>
      </c>
      <c r="F108" s="13">
        <v>699.13</v>
      </c>
      <c r="G108" s="5">
        <v>0</v>
      </c>
      <c r="H108" s="5">
        <v>1</v>
      </c>
      <c r="I108" s="5">
        <v>1708</v>
      </c>
      <c r="J108" s="32">
        <f t="shared" si="13"/>
        <v>5.8548009367681499E-4</v>
      </c>
      <c r="K108" s="13">
        <f t="shared" si="14"/>
        <v>0</v>
      </c>
      <c r="L108" s="13">
        <f t="shared" si="15"/>
        <v>100</v>
      </c>
    </row>
    <row r="109" spans="2:12" ht="12.75" customHeight="1">
      <c r="B109" s="21">
        <v>43913</v>
      </c>
      <c r="C109" s="13">
        <v>1757.336</v>
      </c>
      <c r="D109" s="13">
        <v>846.68999999999994</v>
      </c>
      <c r="E109" s="13">
        <v>846.68999999999994</v>
      </c>
      <c r="F109" s="13">
        <v>643.34</v>
      </c>
      <c r="G109" s="5">
        <v>1200000</v>
      </c>
      <c r="H109" s="5">
        <v>15</v>
      </c>
      <c r="I109" s="5">
        <v>3970</v>
      </c>
      <c r="J109" s="32">
        <f t="shared" si="13"/>
        <v>3.778337531486146E-3</v>
      </c>
      <c r="K109" s="13">
        <f t="shared" si="14"/>
        <v>1.3888888888888888E-2</v>
      </c>
      <c r="L109" s="13">
        <f t="shared" si="15"/>
        <v>99.986111111111114</v>
      </c>
    </row>
    <row r="110" spans="2:12" ht="12.75" customHeight="1">
      <c r="B110" s="21">
        <v>43914</v>
      </c>
      <c r="C110" s="13">
        <v>1650.0579999999998</v>
      </c>
      <c r="D110" s="13">
        <v>819.07333333333327</v>
      </c>
      <c r="E110" s="13">
        <v>819.07333333333327</v>
      </c>
      <c r="F110" s="13">
        <v>645.65</v>
      </c>
      <c r="G110" s="5">
        <v>1200000</v>
      </c>
      <c r="H110" s="5">
        <v>8</v>
      </c>
      <c r="I110" s="5">
        <v>3716</v>
      </c>
      <c r="J110" s="32">
        <f t="shared" si="13"/>
        <v>2.1528525296017221E-3</v>
      </c>
      <c r="K110" s="13">
        <f t="shared" si="14"/>
        <v>1.3888888888888888E-2</v>
      </c>
      <c r="L110" s="13">
        <f t="shared" si="15"/>
        <v>99.986111111111114</v>
      </c>
    </row>
    <row r="111" spans="2:12" ht="12.75" customHeight="1">
      <c r="B111" s="21">
        <v>43915</v>
      </c>
      <c r="C111" s="13">
        <v>1682.8879999999997</v>
      </c>
      <c r="D111" s="13">
        <v>833.42333333333329</v>
      </c>
      <c r="E111" s="13">
        <v>833.42333333333329</v>
      </c>
      <c r="F111" s="13">
        <v>653.62</v>
      </c>
      <c r="G111" s="5">
        <v>1200000</v>
      </c>
      <c r="H111" s="5">
        <v>0</v>
      </c>
      <c r="I111" s="5">
        <v>3502</v>
      </c>
      <c r="J111" s="32">
        <f t="shared" si="13"/>
        <v>0</v>
      </c>
      <c r="K111" s="13">
        <f t="shared" si="14"/>
        <v>1.3888888888888888E-2</v>
      </c>
      <c r="L111" s="13">
        <f t="shared" si="15"/>
        <v>99.986111111111114</v>
      </c>
    </row>
    <row r="112" spans="2:12" ht="12.75" customHeight="1">
      <c r="B112" s="21">
        <v>43916</v>
      </c>
      <c r="C112" s="13">
        <v>1729.6200000000001</v>
      </c>
      <c r="D112" s="13">
        <v>853.0533333333334</v>
      </c>
      <c r="E112" s="13">
        <v>853.0533333333334</v>
      </c>
      <c r="F112" s="13">
        <v>672.1</v>
      </c>
      <c r="G112" s="5">
        <v>1200000</v>
      </c>
      <c r="H112" s="5">
        <v>25</v>
      </c>
      <c r="I112" s="5">
        <v>3296</v>
      </c>
      <c r="J112" s="32">
        <f t="shared" si="13"/>
        <v>7.5849514563106797E-3</v>
      </c>
      <c r="K112" s="13">
        <f t="shared" si="14"/>
        <v>1.3888888888888888E-2</v>
      </c>
      <c r="L112" s="13">
        <f t="shared" si="15"/>
        <v>99.986111111111114</v>
      </c>
    </row>
    <row r="113" spans="2:12" ht="12.75" customHeight="1">
      <c r="B113" s="21">
        <v>43917</v>
      </c>
      <c r="C113" s="13">
        <v>1725.2459999999999</v>
      </c>
      <c r="D113" s="13">
        <v>851.61</v>
      </c>
      <c r="E113" s="13">
        <v>851.61</v>
      </c>
      <c r="F113" s="13">
        <v>671.86</v>
      </c>
      <c r="G113" s="5">
        <v>1200000</v>
      </c>
      <c r="H113" s="5">
        <v>10</v>
      </c>
      <c r="I113" s="5">
        <v>4196</v>
      </c>
      <c r="J113" s="32">
        <f t="shared" si="13"/>
        <v>2.3832221163012394E-3</v>
      </c>
      <c r="K113" s="13">
        <f t="shared" si="14"/>
        <v>1.3888888888888888E-2</v>
      </c>
      <c r="L113" s="13">
        <f t="shared" si="15"/>
        <v>99.986111111111114</v>
      </c>
    </row>
    <row r="114" spans="2:12" ht="12.75" customHeight="1">
      <c r="B114" s="20">
        <v>43918</v>
      </c>
      <c r="C114" s="13">
        <v>1615.0580000000002</v>
      </c>
      <c r="D114" s="13">
        <v>801.18999999999994</v>
      </c>
      <c r="E114" s="13">
        <v>801.18999999999994</v>
      </c>
      <c r="F114" s="13">
        <v>677.92</v>
      </c>
      <c r="G114" s="5">
        <v>0</v>
      </c>
      <c r="H114" s="5">
        <v>8</v>
      </c>
      <c r="I114" s="5">
        <v>1996</v>
      </c>
      <c r="J114" s="32">
        <f t="shared" si="13"/>
        <v>4.0080160320641279E-3</v>
      </c>
      <c r="K114" s="13">
        <f t="shared" si="14"/>
        <v>0</v>
      </c>
      <c r="L114" s="13">
        <f t="shared" si="15"/>
        <v>100</v>
      </c>
    </row>
    <row r="115" spans="2:12" ht="12.75" customHeight="1">
      <c r="B115" s="20">
        <v>43919</v>
      </c>
      <c r="C115" s="13">
        <v>2742.43</v>
      </c>
      <c r="D115" s="13">
        <v>2640.8266666666664</v>
      </c>
      <c r="E115" s="13">
        <v>2640.8266666666664</v>
      </c>
      <c r="F115" s="13">
        <v>6189.49</v>
      </c>
      <c r="G115" s="5">
        <v>0</v>
      </c>
      <c r="H115" s="5">
        <v>14</v>
      </c>
      <c r="I115" s="5">
        <v>1551</v>
      </c>
      <c r="J115" s="32">
        <f t="shared" si="13"/>
        <v>9.0264345583494516E-3</v>
      </c>
      <c r="K115" s="13">
        <f t="shared" si="14"/>
        <v>0</v>
      </c>
      <c r="L115" s="13">
        <f t="shared" si="15"/>
        <v>100</v>
      </c>
    </row>
    <row r="116" spans="2:12" ht="12.75" customHeight="1">
      <c r="B116" s="21">
        <v>43920</v>
      </c>
      <c r="C116" s="13">
        <v>1699.9720000000002</v>
      </c>
      <c r="D116" s="13">
        <v>869.32999999999993</v>
      </c>
      <c r="E116" s="13">
        <v>869.32999999999993</v>
      </c>
      <c r="F116" s="13">
        <v>669.68000000000006</v>
      </c>
      <c r="G116" s="5">
        <v>1200000</v>
      </c>
      <c r="H116" s="5">
        <v>31</v>
      </c>
      <c r="I116" s="5">
        <v>4505</v>
      </c>
      <c r="J116" s="32">
        <f t="shared" si="13"/>
        <v>6.8812430632630411E-3</v>
      </c>
      <c r="K116" s="13">
        <f t="shared" si="14"/>
        <v>1.3888888888888888E-2</v>
      </c>
      <c r="L116" s="13">
        <f t="shared" si="15"/>
        <v>99.986111111111114</v>
      </c>
    </row>
    <row r="117" spans="2:12" ht="12.75" customHeight="1">
      <c r="B117" s="21">
        <v>43921</v>
      </c>
      <c r="C117" s="13">
        <v>1744.7979999999995</v>
      </c>
      <c r="D117" s="13">
        <v>878.29</v>
      </c>
      <c r="E117" s="13">
        <v>878.29</v>
      </c>
      <c r="F117" s="13">
        <v>675.36</v>
      </c>
      <c r="G117" s="5">
        <v>1200000</v>
      </c>
      <c r="H117" s="5">
        <v>28</v>
      </c>
      <c r="I117" s="5">
        <v>4907</v>
      </c>
      <c r="J117" s="32">
        <f t="shared" ref="J117" si="16">H117/I117</f>
        <v>5.7061340941512127E-3</v>
      </c>
      <c r="K117" s="13">
        <f t="shared" ref="K117" si="17">G117/86400000</f>
        <v>1.3888888888888888E-2</v>
      </c>
      <c r="L117" s="13">
        <f t="shared" ref="L117" si="18">100-K117</f>
        <v>99.986111111111114</v>
      </c>
    </row>
    <row r="118" spans="2:12">
      <c r="B118" s="15" t="s">
        <v>2</v>
      </c>
      <c r="C118" s="16">
        <v>280765.39</v>
      </c>
      <c r="D118" s="16">
        <v>90980.76999999999</v>
      </c>
      <c r="E118" s="16">
        <v>90980.76999999999</v>
      </c>
      <c r="F118" s="16">
        <v>27675.629999999997</v>
      </c>
      <c r="G118" s="16">
        <f t="shared" ref="G118:I118" si="19">SUM(G87:G117)</f>
        <v>26400000</v>
      </c>
      <c r="H118" s="16">
        <v>494</v>
      </c>
      <c r="I118" s="16">
        <v>107473</v>
      </c>
      <c r="J118" s="30" t="s">
        <v>34</v>
      </c>
      <c r="K118" s="17" t="s">
        <v>34</v>
      </c>
      <c r="L118" s="17" t="s">
        <v>34</v>
      </c>
    </row>
    <row r="119" spans="2:12" ht="25.5">
      <c r="B119" s="19" t="s">
        <v>3</v>
      </c>
      <c r="C119" s="18">
        <v>1811.3896129032262</v>
      </c>
      <c r="D119" s="18">
        <v>978.28784946236556</v>
      </c>
      <c r="E119" s="18">
        <v>978.28784946236556</v>
      </c>
      <c r="F119" s="18">
        <v>892.762258064516</v>
      </c>
      <c r="G119" s="18">
        <f t="shared" ref="G119:L119" si="20">AVERAGE(G87:G117)</f>
        <v>851612.90322580643</v>
      </c>
      <c r="H119" s="18">
        <v>16.466666666666665</v>
      </c>
      <c r="I119" s="18">
        <v>3466.8709677419356</v>
      </c>
      <c r="J119" s="33">
        <f t="shared" si="20"/>
        <v>4.4711933754977241E-3</v>
      </c>
      <c r="K119" s="18">
        <f t="shared" si="20"/>
        <v>9.8566308243727627E-3</v>
      </c>
      <c r="L119" s="18">
        <f t="shared" si="20"/>
        <v>99.990143369175669</v>
      </c>
    </row>
  </sheetData>
  <mergeCells count="6">
    <mergeCell ref="D4:F4"/>
    <mergeCell ref="G4:L4"/>
    <mergeCell ref="D44:F44"/>
    <mergeCell ref="G44:L44"/>
    <mergeCell ref="D84:F84"/>
    <mergeCell ref="G84:L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 CBI Globe</vt:lpstr>
      <vt:lpstr>Riepilogo BPc - IB e MB</vt:lpstr>
      <vt:lpstr>Riepilogo BPc - MB+</vt:lpstr>
    </vt:vector>
  </TitlesOfParts>
  <Company>Banca Passadore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remote</dc:creator>
  <cp:lastModifiedBy>remote</cp:lastModifiedBy>
  <dcterms:created xsi:type="dcterms:W3CDTF">2019-09-12T08:36:46Z</dcterms:created>
  <dcterms:modified xsi:type="dcterms:W3CDTF">2020-04-09T10:37:41Z</dcterms:modified>
</cp:coreProperties>
</file>