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3820" windowHeight="10110"/>
  </bookViews>
  <sheets>
    <sheet name="Riepilogo CBI Globe" sheetId="4" r:id="rId1"/>
    <sheet name="Riepilogo BPc - IB e MB" sheetId="13" r:id="rId2"/>
    <sheet name="Riepilogo BPc - MB+" sheetId="14" r:id="rId3"/>
  </sheets>
  <calcPr calcId="125725"/>
</workbook>
</file>

<file path=xl/calcChain.xml><?xml version="1.0" encoding="utf-8"?>
<calcChain xmlns="http://schemas.openxmlformats.org/spreadsheetml/2006/main">
  <c r="J141" i="4"/>
  <c r="N130"/>
  <c r="T130" s="1"/>
  <c r="N127"/>
  <c r="T127" s="1"/>
  <c r="N122"/>
  <c r="T122" s="1"/>
  <c r="N119"/>
  <c r="T119" s="1"/>
  <c r="N114"/>
  <c r="T114" s="1"/>
  <c r="N111"/>
  <c r="T111" s="1"/>
  <c r="N106"/>
  <c r="T106" s="1"/>
  <c r="N103"/>
  <c r="T103" s="1"/>
  <c r="I141"/>
  <c r="R116"/>
  <c r="H141"/>
  <c r="I134"/>
  <c r="H134"/>
  <c r="I133"/>
  <c r="H133"/>
  <c r="G134"/>
  <c r="G133"/>
  <c r="F141"/>
  <c r="E141"/>
  <c r="D141"/>
  <c r="S84"/>
  <c r="S74"/>
  <c r="S72"/>
  <c r="S68"/>
  <c r="S64"/>
  <c r="S60"/>
  <c r="J95"/>
  <c r="Q85"/>
  <c r="I94"/>
  <c r="N83"/>
  <c r="T83" s="1"/>
  <c r="N79"/>
  <c r="T79" s="1"/>
  <c r="N75"/>
  <c r="T75" s="1"/>
  <c r="N71"/>
  <c r="T71" s="1"/>
  <c r="N67"/>
  <c r="T67" s="1"/>
  <c r="N63"/>
  <c r="T63" s="1"/>
  <c r="N59"/>
  <c r="T59" s="1"/>
  <c r="R84"/>
  <c r="R83"/>
  <c r="R76"/>
  <c r="R72"/>
  <c r="R71"/>
  <c r="R68"/>
  <c r="R67"/>
  <c r="R60"/>
  <c r="R56"/>
  <c r="H95"/>
  <c r="I88"/>
  <c r="H88"/>
  <c r="I87"/>
  <c r="H87"/>
  <c r="G88"/>
  <c r="G87"/>
  <c r="F95"/>
  <c r="E95"/>
  <c r="Q40"/>
  <c r="R40"/>
  <c r="S40"/>
  <c r="T40"/>
  <c r="W40"/>
  <c r="X40"/>
  <c r="N40"/>
  <c r="J49"/>
  <c r="J48"/>
  <c r="Q37"/>
  <c r="Q33"/>
  <c r="Q29"/>
  <c r="Q17"/>
  <c r="Q13"/>
  <c r="I48"/>
  <c r="N37"/>
  <c r="T37" s="1"/>
  <c r="N29"/>
  <c r="T29" s="1"/>
  <c r="N25"/>
  <c r="T25" s="1"/>
  <c r="N21"/>
  <c r="T21" s="1"/>
  <c r="N17"/>
  <c r="T17" s="1"/>
  <c r="N13"/>
  <c r="T13" s="1"/>
  <c r="I49"/>
  <c r="H48"/>
  <c r="H49"/>
  <c r="I42"/>
  <c r="H42"/>
  <c r="I41"/>
  <c r="H41"/>
  <c r="G42"/>
  <c r="G41"/>
  <c r="F49"/>
  <c r="E49"/>
  <c r="J37" i="14"/>
  <c r="K37"/>
  <c r="L37" s="1"/>
  <c r="J37" i="13"/>
  <c r="K37"/>
  <c r="L37" s="1"/>
  <c r="J76" i="14"/>
  <c r="K76"/>
  <c r="L76" s="1"/>
  <c r="J77"/>
  <c r="K77"/>
  <c r="L77" s="1"/>
  <c r="J76" i="13"/>
  <c r="J77"/>
  <c r="S129" i="4"/>
  <c r="S125"/>
  <c r="S121"/>
  <c r="S117"/>
  <c r="S113"/>
  <c r="S109"/>
  <c r="S105"/>
  <c r="N129"/>
  <c r="T129" s="1"/>
  <c r="N126"/>
  <c r="T126" s="1"/>
  <c r="N125"/>
  <c r="T125" s="1"/>
  <c r="N121"/>
  <c r="T121" s="1"/>
  <c r="N118"/>
  <c r="T118" s="1"/>
  <c r="N117"/>
  <c r="T117" s="1"/>
  <c r="N113"/>
  <c r="T113" s="1"/>
  <c r="N110"/>
  <c r="T110" s="1"/>
  <c r="N109"/>
  <c r="T109" s="1"/>
  <c r="N105"/>
  <c r="T105" s="1"/>
  <c r="R128"/>
  <c r="R124"/>
  <c r="R120"/>
  <c r="R112"/>
  <c r="R108"/>
  <c r="R104"/>
  <c r="R85"/>
  <c r="S85"/>
  <c r="W85"/>
  <c r="X85"/>
  <c r="Q86"/>
  <c r="R86"/>
  <c r="S86"/>
  <c r="W86"/>
  <c r="X86"/>
  <c r="S83"/>
  <c r="Q77"/>
  <c r="Q73"/>
  <c r="N85"/>
  <c r="T85" s="1"/>
  <c r="N86"/>
  <c r="T86" s="1"/>
  <c r="R79"/>
  <c r="R75"/>
  <c r="R63"/>
  <c r="R59"/>
  <c r="Q71"/>
  <c r="Q80"/>
  <c r="D94"/>
  <c r="Q38"/>
  <c r="Q25"/>
  <c r="Q22"/>
  <c r="N39"/>
  <c r="T39" s="1"/>
  <c r="N35"/>
  <c r="T35" s="1"/>
  <c r="N31"/>
  <c r="T31" s="1"/>
  <c r="N27"/>
  <c r="T27" s="1"/>
  <c r="N23"/>
  <c r="T23" s="1"/>
  <c r="N19"/>
  <c r="T19" s="1"/>
  <c r="N15"/>
  <c r="T15" s="1"/>
  <c r="N14"/>
  <c r="T14" s="1"/>
  <c r="N11"/>
  <c r="T11" s="1"/>
  <c r="Q34"/>
  <c r="Q30"/>
  <c r="Q26"/>
  <c r="Q18"/>
  <c r="Q14"/>
  <c r="Q10"/>
  <c r="R39"/>
  <c r="R35"/>
  <c r="R31"/>
  <c r="R27"/>
  <c r="R23"/>
  <c r="R19"/>
  <c r="R15"/>
  <c r="R11"/>
  <c r="K77" i="13"/>
  <c r="L77" s="1"/>
  <c r="K76"/>
  <c r="L76" s="1"/>
  <c r="N10" i="4"/>
  <c r="T10" s="1"/>
  <c r="N104"/>
  <c r="T104" s="1"/>
  <c r="N107"/>
  <c r="T107" s="1"/>
  <c r="N108"/>
  <c r="T108" s="1"/>
  <c r="N112"/>
  <c r="T112" s="1"/>
  <c r="N115"/>
  <c r="T115" s="1"/>
  <c r="N116"/>
  <c r="T116" s="1"/>
  <c r="N120"/>
  <c r="T120" s="1"/>
  <c r="N123"/>
  <c r="N124"/>
  <c r="T124" s="1"/>
  <c r="N128"/>
  <c r="T128" s="1"/>
  <c r="N131"/>
  <c r="T131" s="1"/>
  <c r="N102"/>
  <c r="T102" s="1"/>
  <c r="N57"/>
  <c r="T57" s="1"/>
  <c r="N58"/>
  <c r="T58" s="1"/>
  <c r="N60"/>
  <c r="T60" s="1"/>
  <c r="N61"/>
  <c r="T61" s="1"/>
  <c r="N62"/>
  <c r="T62" s="1"/>
  <c r="N64"/>
  <c r="T64" s="1"/>
  <c r="N65"/>
  <c r="T65" s="1"/>
  <c r="N66"/>
  <c r="T66" s="1"/>
  <c r="N68"/>
  <c r="T68" s="1"/>
  <c r="N69"/>
  <c r="T69" s="1"/>
  <c r="N70"/>
  <c r="T70" s="1"/>
  <c r="N72"/>
  <c r="T72" s="1"/>
  <c r="N73"/>
  <c r="T73" s="1"/>
  <c r="N74"/>
  <c r="T74" s="1"/>
  <c r="N76"/>
  <c r="T76" s="1"/>
  <c r="N77"/>
  <c r="T77" s="1"/>
  <c r="N78"/>
  <c r="T78" s="1"/>
  <c r="N80"/>
  <c r="T80" s="1"/>
  <c r="N81"/>
  <c r="T81" s="1"/>
  <c r="N82"/>
  <c r="T82" s="1"/>
  <c r="N84"/>
  <c r="T84" s="1"/>
  <c r="N56"/>
  <c r="T56" s="1"/>
  <c r="N12"/>
  <c r="N16"/>
  <c r="T16" s="1"/>
  <c r="N18"/>
  <c r="T18" s="1"/>
  <c r="N20"/>
  <c r="T20" s="1"/>
  <c r="N22"/>
  <c r="T22" s="1"/>
  <c r="N24"/>
  <c r="T24" s="1"/>
  <c r="N26"/>
  <c r="T26" s="1"/>
  <c r="N28"/>
  <c r="T28" s="1"/>
  <c r="N30"/>
  <c r="T30" s="1"/>
  <c r="N32"/>
  <c r="T32" s="1"/>
  <c r="N33"/>
  <c r="T33" s="1"/>
  <c r="N34"/>
  <c r="T34" s="1"/>
  <c r="N36"/>
  <c r="T36" s="1"/>
  <c r="N38"/>
  <c r="T38" s="1"/>
  <c r="J88" i="13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87"/>
  <c r="T123" i="4"/>
  <c r="S103"/>
  <c r="S104"/>
  <c r="S106"/>
  <c r="S107"/>
  <c r="S108"/>
  <c r="S110"/>
  <c r="S111"/>
  <c r="S112"/>
  <c r="S114"/>
  <c r="S115"/>
  <c r="S116"/>
  <c r="S118"/>
  <c r="S119"/>
  <c r="S120"/>
  <c r="S122"/>
  <c r="S123"/>
  <c r="S124"/>
  <c r="S126"/>
  <c r="S127"/>
  <c r="S128"/>
  <c r="S130"/>
  <c r="S131"/>
  <c r="S102"/>
  <c r="R103"/>
  <c r="R105"/>
  <c r="R106"/>
  <c r="R107"/>
  <c r="R109"/>
  <c r="R110"/>
  <c r="R111"/>
  <c r="R113"/>
  <c r="R114"/>
  <c r="R115"/>
  <c r="R117"/>
  <c r="R118"/>
  <c r="R119"/>
  <c r="R121"/>
  <c r="R122"/>
  <c r="R123"/>
  <c r="R125"/>
  <c r="R126"/>
  <c r="R127"/>
  <c r="R129"/>
  <c r="R130"/>
  <c r="R131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02"/>
  <c r="J48" i="14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47"/>
  <c r="J48" i="13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47"/>
  <c r="S57" i="4"/>
  <c r="S58"/>
  <c r="S59"/>
  <c r="S61"/>
  <c r="S62"/>
  <c r="S63"/>
  <c r="S65"/>
  <c r="S66"/>
  <c r="S67"/>
  <c r="S69"/>
  <c r="S70"/>
  <c r="S71"/>
  <c r="S73"/>
  <c r="S75"/>
  <c r="S76"/>
  <c r="S77"/>
  <c r="S78"/>
  <c r="S79"/>
  <c r="S80"/>
  <c r="S81"/>
  <c r="S82"/>
  <c r="S56"/>
  <c r="R57"/>
  <c r="R58"/>
  <c r="R61"/>
  <c r="R62"/>
  <c r="R64"/>
  <c r="R65"/>
  <c r="R66"/>
  <c r="R69"/>
  <c r="R70"/>
  <c r="R73"/>
  <c r="R74"/>
  <c r="R77"/>
  <c r="R78"/>
  <c r="R80"/>
  <c r="R81"/>
  <c r="R82"/>
  <c r="Q57"/>
  <c r="Q58"/>
  <c r="Q59"/>
  <c r="Q60"/>
  <c r="Q61"/>
  <c r="Q62"/>
  <c r="Q63"/>
  <c r="Q64"/>
  <c r="Q65"/>
  <c r="Q66"/>
  <c r="Q67"/>
  <c r="Q68"/>
  <c r="Q69"/>
  <c r="Q70"/>
  <c r="Q72"/>
  <c r="Q74"/>
  <c r="Q75"/>
  <c r="Q76"/>
  <c r="Q78"/>
  <c r="Q79"/>
  <c r="Q81"/>
  <c r="Q82"/>
  <c r="Q83"/>
  <c r="Q84"/>
  <c r="Q56"/>
  <c r="J8" i="14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7"/>
  <c r="J8" i="13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7"/>
  <c r="S11" i="4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10"/>
  <c r="R12"/>
  <c r="R13"/>
  <c r="R14"/>
  <c r="R16"/>
  <c r="R17"/>
  <c r="R18"/>
  <c r="R20"/>
  <c r="R21"/>
  <c r="R22"/>
  <c r="R24"/>
  <c r="R25"/>
  <c r="R26"/>
  <c r="R28"/>
  <c r="R29"/>
  <c r="R30"/>
  <c r="R32"/>
  <c r="R33"/>
  <c r="R34"/>
  <c r="R36"/>
  <c r="R37"/>
  <c r="R38"/>
  <c r="R10"/>
  <c r="Q11"/>
  <c r="Q12"/>
  <c r="Q15"/>
  <c r="Q16"/>
  <c r="Q19"/>
  <c r="Q20"/>
  <c r="Q21"/>
  <c r="Q23"/>
  <c r="Q24"/>
  <c r="Q27"/>
  <c r="Q28"/>
  <c r="Q31"/>
  <c r="Q32"/>
  <c r="Q35"/>
  <c r="Q36"/>
  <c r="Q39"/>
  <c r="F140"/>
  <c r="E140"/>
  <c r="D140"/>
  <c r="F94"/>
  <c r="E94"/>
  <c r="E48"/>
  <c r="F48"/>
  <c r="D48"/>
  <c r="G141"/>
  <c r="G140"/>
  <c r="G95"/>
  <c r="G94"/>
  <c r="G49"/>
  <c r="G48"/>
  <c r="G79" i="14"/>
  <c r="G78"/>
  <c r="K75"/>
  <c r="L75" s="1"/>
  <c r="K74"/>
  <c r="L74" s="1"/>
  <c r="K73"/>
  <c r="L73" s="1"/>
  <c r="K72"/>
  <c r="L72" s="1"/>
  <c r="K71"/>
  <c r="L71" s="1"/>
  <c r="K70"/>
  <c r="L70" s="1"/>
  <c r="K69"/>
  <c r="L69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G39"/>
  <c r="G38"/>
  <c r="K36"/>
  <c r="L36" s="1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K24"/>
  <c r="L24" s="1"/>
  <c r="K23"/>
  <c r="L23" s="1"/>
  <c r="K22"/>
  <c r="L22" s="1"/>
  <c r="K21"/>
  <c r="L21" s="1"/>
  <c r="K20"/>
  <c r="L20" s="1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11"/>
  <c r="L11" s="1"/>
  <c r="K10"/>
  <c r="L10" s="1"/>
  <c r="K9"/>
  <c r="L9" s="1"/>
  <c r="K8"/>
  <c r="L8" s="1"/>
  <c r="K7"/>
  <c r="L7" s="1"/>
  <c r="G119" i="13"/>
  <c r="G79"/>
  <c r="G118"/>
  <c r="G78"/>
  <c r="G39"/>
  <c r="G38"/>
  <c r="K116"/>
  <c r="L116" s="1"/>
  <c r="K115"/>
  <c r="L115" s="1"/>
  <c r="K114"/>
  <c r="L114" s="1"/>
  <c r="K113"/>
  <c r="L113" s="1"/>
  <c r="K112"/>
  <c r="L112" s="1"/>
  <c r="K111"/>
  <c r="L111" s="1"/>
  <c r="K110"/>
  <c r="L110" s="1"/>
  <c r="K109"/>
  <c r="L109" s="1"/>
  <c r="K108"/>
  <c r="L108" s="1"/>
  <c r="K107"/>
  <c r="L107" s="1"/>
  <c r="K106"/>
  <c r="L106" s="1"/>
  <c r="K105"/>
  <c r="L105" s="1"/>
  <c r="K104"/>
  <c r="L104" s="1"/>
  <c r="K103"/>
  <c r="L103" s="1"/>
  <c r="K102"/>
  <c r="L102" s="1"/>
  <c r="K101"/>
  <c r="L101" s="1"/>
  <c r="K100"/>
  <c r="L100" s="1"/>
  <c r="K99"/>
  <c r="L99" s="1"/>
  <c r="K98"/>
  <c r="L98" s="1"/>
  <c r="K97"/>
  <c r="L97" s="1"/>
  <c r="K96"/>
  <c r="L96" s="1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K75"/>
  <c r="L75" s="1"/>
  <c r="K74"/>
  <c r="L74" s="1"/>
  <c r="K73"/>
  <c r="L73" s="1"/>
  <c r="K72"/>
  <c r="L72" s="1"/>
  <c r="K71"/>
  <c r="L71" s="1"/>
  <c r="K70"/>
  <c r="L70" s="1"/>
  <c r="K69"/>
  <c r="L69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8"/>
  <c r="L8" s="1"/>
  <c r="K9"/>
  <c r="L9" s="1"/>
  <c r="K10"/>
  <c r="L10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K19"/>
  <c r="L19" s="1"/>
  <c r="K20"/>
  <c r="L20" s="1"/>
  <c r="K21"/>
  <c r="L21" s="1"/>
  <c r="K22"/>
  <c r="L22" s="1"/>
  <c r="K23"/>
  <c r="L23" s="1"/>
  <c r="K24"/>
  <c r="L24" s="1"/>
  <c r="K25"/>
  <c r="L25" s="1"/>
  <c r="K26"/>
  <c r="L26" s="1"/>
  <c r="K27"/>
  <c r="L27" s="1"/>
  <c r="K28"/>
  <c r="L28" s="1"/>
  <c r="K29"/>
  <c r="L29" s="1"/>
  <c r="K30"/>
  <c r="L30" s="1"/>
  <c r="K31"/>
  <c r="L31" s="1"/>
  <c r="K32"/>
  <c r="L32" s="1"/>
  <c r="K33"/>
  <c r="L33" s="1"/>
  <c r="K34"/>
  <c r="L34" s="1"/>
  <c r="K35"/>
  <c r="L35" s="1"/>
  <c r="K36"/>
  <c r="L36" s="1"/>
  <c r="K7"/>
  <c r="L7" s="1"/>
  <c r="J140" i="4"/>
  <c r="I140"/>
  <c r="H140"/>
  <c r="C140"/>
  <c r="J94"/>
  <c r="H94"/>
  <c r="C48"/>
  <c r="V88"/>
  <c r="U88"/>
  <c r="V134"/>
  <c r="U134"/>
  <c r="X131"/>
  <c r="W131"/>
  <c r="X130"/>
  <c r="W130"/>
  <c r="X129"/>
  <c r="W129"/>
  <c r="X128"/>
  <c r="W128"/>
  <c r="X127"/>
  <c r="W127"/>
  <c r="X126"/>
  <c r="W126"/>
  <c r="X125"/>
  <c r="W125"/>
  <c r="X124"/>
  <c r="W124"/>
  <c r="X123"/>
  <c r="W123"/>
  <c r="X122"/>
  <c r="W122"/>
  <c r="X121"/>
  <c r="W121"/>
  <c r="X120"/>
  <c r="W120"/>
  <c r="X119"/>
  <c r="W119"/>
  <c r="X118"/>
  <c r="W118"/>
  <c r="X117"/>
  <c r="W117"/>
  <c r="X116"/>
  <c r="W116"/>
  <c r="X115"/>
  <c r="W115"/>
  <c r="X114"/>
  <c r="W114"/>
  <c r="X113"/>
  <c r="W113"/>
  <c r="X112"/>
  <c r="W112"/>
  <c r="X111"/>
  <c r="W111"/>
  <c r="X110"/>
  <c r="W110"/>
  <c r="X109"/>
  <c r="W109"/>
  <c r="X108"/>
  <c r="W108"/>
  <c r="X107"/>
  <c r="W107"/>
  <c r="X106"/>
  <c r="W106"/>
  <c r="X105"/>
  <c r="W105"/>
  <c r="X104"/>
  <c r="W104"/>
  <c r="X103"/>
  <c r="W103"/>
  <c r="X102"/>
  <c r="W102"/>
  <c r="X84"/>
  <c r="W84"/>
  <c r="X83"/>
  <c r="W83"/>
  <c r="X82"/>
  <c r="W82"/>
  <c r="X81"/>
  <c r="W81"/>
  <c r="X80"/>
  <c r="W80"/>
  <c r="X79"/>
  <c r="W79"/>
  <c r="X78"/>
  <c r="W78"/>
  <c r="X77"/>
  <c r="W77"/>
  <c r="X76"/>
  <c r="W76"/>
  <c r="X75"/>
  <c r="W75"/>
  <c r="X74"/>
  <c r="W74"/>
  <c r="X73"/>
  <c r="W73"/>
  <c r="X72"/>
  <c r="W72"/>
  <c r="X71"/>
  <c r="W71"/>
  <c r="X70"/>
  <c r="W70"/>
  <c r="X69"/>
  <c r="W69"/>
  <c r="X68"/>
  <c r="W68"/>
  <c r="X67"/>
  <c r="W67"/>
  <c r="X66"/>
  <c r="W66"/>
  <c r="X65"/>
  <c r="W65"/>
  <c r="X64"/>
  <c r="W64"/>
  <c r="X63"/>
  <c r="W63"/>
  <c r="X62"/>
  <c r="W62"/>
  <c r="X61"/>
  <c r="W61"/>
  <c r="X60"/>
  <c r="W60"/>
  <c r="X59"/>
  <c r="W59"/>
  <c r="X58"/>
  <c r="W58"/>
  <c r="X57"/>
  <c r="W57"/>
  <c r="X56"/>
  <c r="W56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10"/>
  <c r="V42"/>
  <c r="U42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10"/>
  <c r="I95" l="1"/>
  <c r="C49"/>
  <c r="D49"/>
  <c r="R102"/>
  <c r="S134"/>
  <c r="C141"/>
  <c r="D95"/>
  <c r="C95"/>
  <c r="C94"/>
  <c r="S88"/>
  <c r="Q88"/>
  <c r="J79" i="13"/>
  <c r="J39"/>
  <c r="M141" i="4"/>
  <c r="N134"/>
  <c r="Q134"/>
  <c r="N88"/>
  <c r="M49"/>
  <c r="N42"/>
  <c r="T12"/>
  <c r="T42" s="1"/>
  <c r="R42"/>
  <c r="J119" i="13"/>
  <c r="W88" i="4"/>
  <c r="M95"/>
  <c r="W134"/>
  <c r="L79" i="13"/>
  <c r="L119"/>
  <c r="K119"/>
  <c r="J79" i="14"/>
  <c r="L79"/>
  <c r="K79"/>
  <c r="K79" i="13"/>
  <c r="J39" i="14"/>
  <c r="K39"/>
  <c r="L39"/>
  <c r="L39" i="13"/>
  <c r="K39"/>
  <c r="T88" i="4"/>
  <c r="Q42"/>
  <c r="S42"/>
  <c r="W42"/>
  <c r="R88"/>
  <c r="X88"/>
  <c r="X134"/>
  <c r="X42"/>
  <c r="R134"/>
  <c r="T134"/>
  <c r="K141" l="1"/>
  <c r="K95"/>
  <c r="L49"/>
  <c r="N141"/>
  <c r="L95"/>
  <c r="N49"/>
  <c r="N95"/>
  <c r="K49"/>
  <c r="L141"/>
</calcChain>
</file>

<file path=xl/sharedStrings.xml><?xml version="1.0" encoding="utf-8"?>
<sst xmlns="http://schemas.openxmlformats.org/spreadsheetml/2006/main" count="516" uniqueCount="46">
  <si>
    <t>PER OGNI API TPP (API Northbound TPP)</t>
  </si>
  <si>
    <t>Giorno</t>
  </si>
  <si>
    <t>Totale mensile</t>
  </si>
  <si>
    <t>Media giornaliera su base mensile</t>
  </si>
  <si>
    <t>Precondizioni:</t>
  </si>
  <si>
    <t>I report vengono condivisi con le banche su base trimestrale</t>
  </si>
  <si>
    <t>La disponibilità indicata nei seguenti KPI è calcolata al netto delle operazioni di manutenzione pianificata degli impianti</t>
  </si>
  <si>
    <t>Utenti/servizi coinvolti</t>
  </si>
  <si>
    <t>PER OGNI API ASPSP E PER OGNI ASPSP (API Southbound Banche)</t>
  </si>
  <si>
    <t>COMPLESSIVO LATO NB (API Northbound TPP)</t>
  </si>
  <si>
    <t>COMPLESSIVO LATO SB PER OGNI ASPSP (API Southbound Banche)</t>
  </si>
  <si>
    <t>LATO NB (API Northbound TPP)</t>
  </si>
  <si>
    <t>LATO SB PER OGNI ASPSP (API Southbound Banche)</t>
  </si>
  <si>
    <t>Note/ Descrizione</t>
  </si>
  <si>
    <t>Per indisponibilità del servizio si intende il tempo intercorso tra la prima di cinque chiamate consecutive ad una o diverse API andate in timeout (ogni chiamata non deve avere una risposta entro 30 secondi) e la successiva chiamata andata a buon fine lato Gateway.</t>
  </si>
  <si>
    <t>Numero totale di chiamate (OK + KO)</t>
  </si>
  <si>
    <t>Numero di chiamate con HTTP Status 5xx</t>
  </si>
  <si>
    <t>Numero di chiamate con HTTP Status 5xx (casi in cui non è stato possibile raggiungere i sistemi banca)</t>
  </si>
  <si>
    <t>Percentuale di chiamate con HTTP Status 5xx (casi in cui non è stato possibile raggiungere i sistemi banca)</t>
  </si>
  <si>
    <t>Numero di chiamate con errore applicativo</t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</si>
  <si>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applicativi 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</si>
  <si>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di raggiungibilità/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</si>
  <si>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</si>
  <si>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indisponibilità / 24h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</si>
  <si>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100 - %downtime</t>
    </r>
  </si>
  <si>
    <t>Durata media (ms)</t>
  </si>
  <si>
    <t>Tempo di indisponibilità</t>
  </si>
  <si>
    <t>Numero di chiamate</t>
  </si>
  <si>
    <t>Numero di errori</t>
  </si>
  <si>
    <t>Percentuale errori</t>
  </si>
  <si>
    <t>Tasso di errori applicativi</t>
  </si>
  <si>
    <t>Tasso di errori per irraggiungibilità</t>
  </si>
  <si>
    <t>% downtime</t>
  </si>
  <si>
    <t>% uptime</t>
  </si>
  <si>
    <t>n.a.</t>
  </si>
  <si>
    <t>KPI</t>
  </si>
  <si>
    <t>Numero di chiamate con errori</t>
  </si>
  <si>
    <t>PER OGNI API
SERVIZI IB/MB</t>
  </si>
  <si>
    <t>Chiamate di tipo AISP
(Art.36(1)(a) RTS)</t>
  </si>
  <si>
    <t>Chiamate di tipo PISP
(Art.66(4)(b) PSD2, Art.36(1)(b) RTS)</t>
  </si>
  <si>
    <t>Chiamate di tipo CBPII
(Art.65(3) PSD2, Art.36(1)(c) RTS)</t>
  </si>
  <si>
    <t>STATISTICA COMPLESSIVA CBI GLOBE (NB + SB)</t>
  </si>
  <si>
    <t>API MB+</t>
  </si>
  <si>
    <t>API SERVIZI IB/MB</t>
  </si>
  <si>
    <t>PER OGNI API MB+</t>
  </si>
  <si>
    <t>PER OGNI API SERVIZI IB/MB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</si>
</sst>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16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16" fontId="5" fillId="5" borderId="1" xfId="0" applyNumberFormat="1" applyFont="1" applyFill="1" applyBorder="1" applyAlignment="1">
      <alignment vertical="center"/>
    </xf>
    <xf numFmtId="16" fontId="5" fillId="4" borderId="1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" fontId="1" fillId="6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16" fontId="5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16" fontId="5" fillId="5" borderId="1" xfId="0" applyNumberFormat="1" applyFont="1" applyFill="1" applyBorder="1" applyAlignment="1">
      <alignment vertical="center"/>
    </xf>
    <xf numFmtId="16" fontId="5" fillId="4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16" fontId="5" fillId="0" borderId="1" xfId="0" applyNumberFormat="1" applyFont="1" applyFill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141"/>
  <sheetViews>
    <sheetView tabSelected="1" workbookViewId="0">
      <selection activeCell="B137" sqref="B137:N141"/>
    </sheetView>
  </sheetViews>
  <sheetFormatPr defaultRowHeight="12.75"/>
  <cols>
    <col min="1" max="1" width="3.28515625" style="1" customWidth="1"/>
    <col min="2" max="2" width="15.28515625" style="1" bestFit="1" customWidth="1"/>
    <col min="3" max="3" width="16.7109375" style="1" customWidth="1"/>
    <col min="4" max="4" width="20.140625" style="1" bestFit="1" customWidth="1"/>
    <col min="5" max="7" width="20.140625" style="1" customWidth="1"/>
    <col min="8" max="9" width="22.5703125" style="1" bestFit="1" customWidth="1"/>
    <col min="10" max="10" width="19.5703125" style="1" bestFit="1" customWidth="1"/>
    <col min="11" max="11" width="20.7109375" style="1" bestFit="1" customWidth="1"/>
    <col min="12" max="12" width="28.28515625" style="1" bestFit="1" customWidth="1"/>
    <col min="13" max="13" width="16" style="1" bestFit="1" customWidth="1"/>
    <col min="14" max="14" width="17.140625" style="1" bestFit="1" customWidth="1"/>
    <col min="15" max="16" width="16" style="1" bestFit="1" customWidth="1"/>
    <col min="17" max="17" width="23.42578125" style="1" bestFit="1" customWidth="1"/>
    <col min="18" max="18" width="32" style="1" bestFit="1" customWidth="1"/>
    <col min="19" max="19" width="23.42578125" style="1" bestFit="1" customWidth="1"/>
    <col min="20" max="20" width="32" style="1" bestFit="1" customWidth="1"/>
    <col min="21" max="22" width="12.42578125" style="1" bestFit="1" customWidth="1"/>
    <col min="23" max="23" width="21.28515625" style="1" customWidth="1"/>
    <col min="24" max="24" width="9.7109375" style="1" bestFit="1" customWidth="1"/>
    <col min="25" max="16384" width="9.140625" style="1"/>
  </cols>
  <sheetData>
    <row r="1" spans="2:24">
      <c r="B1" s="8" t="s">
        <v>4</v>
      </c>
    </row>
    <row r="2" spans="2:24">
      <c r="B2" s="1">
        <v>1</v>
      </c>
      <c r="C2" s="1" t="s">
        <v>5</v>
      </c>
    </row>
    <row r="3" spans="2:24">
      <c r="B3" s="1">
        <v>2</v>
      </c>
      <c r="C3" s="1" t="s">
        <v>6</v>
      </c>
    </row>
    <row r="6" spans="2:24" hidden="1">
      <c r="B6" s="1" t="s">
        <v>35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  <c r="N6" s="11">
        <v>12</v>
      </c>
      <c r="O6" s="11">
        <v>13</v>
      </c>
      <c r="P6" s="11">
        <v>14</v>
      </c>
      <c r="Q6" s="11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1">
        <v>21</v>
      </c>
      <c r="X6" s="11">
        <v>22</v>
      </c>
    </row>
    <row r="7" spans="2:24" ht="63.75">
      <c r="B7" s="6" t="s">
        <v>7</v>
      </c>
      <c r="C7" s="2" t="s">
        <v>0</v>
      </c>
      <c r="D7" s="2" t="s">
        <v>8</v>
      </c>
      <c r="E7" s="2" t="s">
        <v>8</v>
      </c>
      <c r="F7" s="2" t="s">
        <v>8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11</v>
      </c>
      <c r="M7" s="2" t="s">
        <v>12</v>
      </c>
      <c r="N7" s="2" t="s">
        <v>12</v>
      </c>
      <c r="O7" s="2" t="s">
        <v>11</v>
      </c>
      <c r="P7" s="2" t="s">
        <v>12</v>
      </c>
      <c r="Q7" s="2" t="s">
        <v>11</v>
      </c>
      <c r="R7" s="2" t="s">
        <v>11</v>
      </c>
      <c r="S7" s="2" t="s">
        <v>12</v>
      </c>
      <c r="T7" s="2" t="s">
        <v>12</v>
      </c>
      <c r="U7" s="2" t="s">
        <v>11</v>
      </c>
      <c r="V7" s="2" t="s">
        <v>12</v>
      </c>
      <c r="W7" s="2" t="s">
        <v>11</v>
      </c>
      <c r="X7" s="2" t="s">
        <v>12</v>
      </c>
    </row>
    <row r="8" spans="2:24" ht="144">
      <c r="B8" s="7" t="s">
        <v>13</v>
      </c>
      <c r="C8" s="9"/>
      <c r="D8" s="10"/>
      <c r="E8" s="10" t="s">
        <v>38</v>
      </c>
      <c r="F8" s="10" t="s">
        <v>39</v>
      </c>
      <c r="G8" s="10" t="s">
        <v>40</v>
      </c>
      <c r="H8" s="10" t="s">
        <v>14</v>
      </c>
      <c r="I8" s="10" t="s">
        <v>14</v>
      </c>
      <c r="J8" s="10" t="s">
        <v>15</v>
      </c>
      <c r="K8" s="10" t="s">
        <v>15</v>
      </c>
      <c r="L8" s="10" t="s">
        <v>16</v>
      </c>
      <c r="M8" s="10" t="s">
        <v>17</v>
      </c>
      <c r="N8" s="10" t="s">
        <v>18</v>
      </c>
      <c r="O8" s="10" t="s">
        <v>19</v>
      </c>
      <c r="P8" s="10" t="s">
        <v>19</v>
      </c>
      <c r="Q8" s="10" t="s">
        <v>20</v>
      </c>
      <c r="R8" s="10" t="s">
        <v>21</v>
      </c>
      <c r="S8" s="10" t="s">
        <v>22</v>
      </c>
      <c r="T8" s="10" t="s">
        <v>21</v>
      </c>
      <c r="U8" s="10" t="s">
        <v>23</v>
      </c>
      <c r="V8" s="10" t="s">
        <v>23</v>
      </c>
      <c r="W8" s="10" t="s">
        <v>24</v>
      </c>
      <c r="X8" s="10" t="s">
        <v>24</v>
      </c>
    </row>
    <row r="9" spans="2:24">
      <c r="B9" s="3" t="s">
        <v>1</v>
      </c>
      <c r="C9" s="12" t="s">
        <v>25</v>
      </c>
      <c r="D9" s="12" t="s">
        <v>25</v>
      </c>
      <c r="E9" s="12" t="s">
        <v>25</v>
      </c>
      <c r="F9" s="12" t="s">
        <v>25</v>
      </c>
      <c r="G9" s="12" t="s">
        <v>25</v>
      </c>
      <c r="H9" s="12" t="s">
        <v>26</v>
      </c>
      <c r="I9" s="12" t="s">
        <v>26</v>
      </c>
      <c r="J9" s="12" t="s">
        <v>27</v>
      </c>
      <c r="K9" s="12" t="s">
        <v>27</v>
      </c>
      <c r="L9" s="12" t="s">
        <v>28</v>
      </c>
      <c r="M9" s="12" t="s">
        <v>28</v>
      </c>
      <c r="N9" s="12" t="s">
        <v>29</v>
      </c>
      <c r="O9" s="12" t="s">
        <v>28</v>
      </c>
      <c r="P9" s="12" t="s">
        <v>28</v>
      </c>
      <c r="Q9" s="12" t="s">
        <v>30</v>
      </c>
      <c r="R9" s="12" t="s">
        <v>31</v>
      </c>
      <c r="S9" s="12" t="s">
        <v>30</v>
      </c>
      <c r="T9" s="12" t="s">
        <v>31</v>
      </c>
      <c r="U9" s="12" t="s">
        <v>32</v>
      </c>
      <c r="V9" s="12" t="s">
        <v>32</v>
      </c>
      <c r="W9" s="12" t="s">
        <v>33</v>
      </c>
      <c r="X9" s="12" t="s">
        <v>33</v>
      </c>
    </row>
    <row r="10" spans="2:24">
      <c r="B10" s="31">
        <v>44013</v>
      </c>
      <c r="C10" s="13">
        <v>624.29174999999998</v>
      </c>
      <c r="D10" s="13">
        <v>562.69433333333336</v>
      </c>
      <c r="E10" s="13">
        <v>739.375</v>
      </c>
      <c r="F10" s="13">
        <v>209.333</v>
      </c>
      <c r="G10" s="14">
        <v>0</v>
      </c>
      <c r="H10" s="14">
        <v>0</v>
      </c>
      <c r="I10" s="14">
        <v>0</v>
      </c>
      <c r="J10" s="5">
        <v>22</v>
      </c>
      <c r="K10" s="5">
        <v>19</v>
      </c>
      <c r="L10" s="5">
        <v>0</v>
      </c>
      <c r="M10" s="5">
        <v>0</v>
      </c>
      <c r="N10" s="33">
        <f t="shared" ref="N10:N40" si="0">IF(M10=0,0,M10/K10)</f>
        <v>0</v>
      </c>
      <c r="O10" s="5">
        <v>0</v>
      </c>
      <c r="P10" s="5">
        <v>0</v>
      </c>
      <c r="Q10" s="33">
        <f>IF(O10=0,0,O10/J10)</f>
        <v>0</v>
      </c>
      <c r="R10" s="33">
        <f>IF(L10=0,0,L10/J10)</f>
        <v>0</v>
      </c>
      <c r="S10" s="33">
        <f>IF(P10=0,0,P10/K10)</f>
        <v>0</v>
      </c>
      <c r="T10" s="33">
        <f>IF(N10=0,0,N10/K10)</f>
        <v>0</v>
      </c>
      <c r="U10" s="13">
        <v>0</v>
      </c>
      <c r="V10" s="13">
        <v>0</v>
      </c>
      <c r="W10" s="13">
        <f>100-U10</f>
        <v>100</v>
      </c>
      <c r="X10" s="13">
        <f>100-V10</f>
        <v>100</v>
      </c>
    </row>
    <row r="11" spans="2:24">
      <c r="B11" s="31">
        <v>44014</v>
      </c>
      <c r="C11" s="13">
        <v>655.76166666666666</v>
      </c>
      <c r="D11" s="13">
        <v>711</v>
      </c>
      <c r="E11" s="13">
        <v>711</v>
      </c>
      <c r="F11" s="13">
        <v>0</v>
      </c>
      <c r="G11" s="14">
        <v>0</v>
      </c>
      <c r="H11" s="14">
        <v>0</v>
      </c>
      <c r="I11" s="14">
        <v>0</v>
      </c>
      <c r="J11" s="5">
        <v>16</v>
      </c>
      <c r="K11" s="5">
        <v>14</v>
      </c>
      <c r="L11" s="5">
        <v>0</v>
      </c>
      <c r="M11" s="5">
        <v>0</v>
      </c>
      <c r="N11" s="33">
        <f t="shared" si="0"/>
        <v>0</v>
      </c>
      <c r="O11" s="5">
        <v>0</v>
      </c>
      <c r="P11" s="5">
        <v>0</v>
      </c>
      <c r="Q11" s="33">
        <f t="shared" ref="Q11:Q39" si="1">IF(O11=0,0,O11/J11)</f>
        <v>0</v>
      </c>
      <c r="R11" s="33">
        <f t="shared" ref="R11:R39" si="2">IF(L11=0,0,L11/J11)</f>
        <v>0</v>
      </c>
      <c r="S11" s="33">
        <f t="shared" ref="S11:S39" si="3">IF(P11=0,0,P11/K11)</f>
        <v>0</v>
      </c>
      <c r="T11" s="33">
        <f t="shared" ref="T11:T39" si="4">IF(N11=0,0,N11/K11)</f>
        <v>0</v>
      </c>
      <c r="U11" s="13">
        <v>0</v>
      </c>
      <c r="V11" s="13">
        <v>0</v>
      </c>
      <c r="W11" s="13">
        <f t="shared" ref="W11:W39" si="5">100-U11</f>
        <v>100</v>
      </c>
      <c r="X11" s="13">
        <f t="shared" ref="X11:X39" si="6">100-V11</f>
        <v>100</v>
      </c>
    </row>
    <row r="12" spans="2:24">
      <c r="B12" s="4">
        <v>44015</v>
      </c>
      <c r="C12" s="13">
        <v>697.04766666666671</v>
      </c>
      <c r="D12" s="13">
        <v>784.14300000000003</v>
      </c>
      <c r="E12" s="13">
        <v>784.14300000000003</v>
      </c>
      <c r="F12" s="13">
        <v>0</v>
      </c>
      <c r="G12" s="14">
        <v>0</v>
      </c>
      <c r="H12" s="14">
        <v>0</v>
      </c>
      <c r="I12" s="14">
        <v>0</v>
      </c>
      <c r="J12" s="5">
        <v>16</v>
      </c>
      <c r="K12" s="5">
        <v>14</v>
      </c>
      <c r="L12" s="5">
        <v>0</v>
      </c>
      <c r="M12" s="5">
        <v>0</v>
      </c>
      <c r="N12" s="33">
        <f t="shared" si="0"/>
        <v>0</v>
      </c>
      <c r="O12" s="5">
        <v>0</v>
      </c>
      <c r="P12" s="5">
        <v>0</v>
      </c>
      <c r="Q12" s="33">
        <f t="shared" si="1"/>
        <v>0</v>
      </c>
      <c r="R12" s="33">
        <f t="shared" si="2"/>
        <v>0</v>
      </c>
      <c r="S12" s="33">
        <f t="shared" si="3"/>
        <v>0</v>
      </c>
      <c r="T12" s="33">
        <f t="shared" si="4"/>
        <v>0</v>
      </c>
      <c r="U12" s="13">
        <v>0</v>
      </c>
      <c r="V12" s="13">
        <v>0</v>
      </c>
      <c r="W12" s="13">
        <f t="shared" si="5"/>
        <v>100</v>
      </c>
      <c r="X12" s="13">
        <f t="shared" si="6"/>
        <v>100</v>
      </c>
    </row>
    <row r="13" spans="2:24">
      <c r="B13" s="20">
        <v>44016</v>
      </c>
      <c r="C13" s="13">
        <v>579.35033333333331</v>
      </c>
      <c r="D13" s="13">
        <v>548</v>
      </c>
      <c r="E13" s="13">
        <v>548</v>
      </c>
      <c r="F13" s="13">
        <v>0</v>
      </c>
      <c r="G13" s="14">
        <v>0</v>
      </c>
      <c r="H13" s="14">
        <v>0</v>
      </c>
      <c r="I13" s="14">
        <v>0</v>
      </c>
      <c r="J13" s="5">
        <v>29</v>
      </c>
      <c r="K13" s="5">
        <v>26</v>
      </c>
      <c r="L13" s="5">
        <v>0</v>
      </c>
      <c r="M13" s="5">
        <v>0</v>
      </c>
      <c r="N13" s="33">
        <f t="shared" si="0"/>
        <v>0</v>
      </c>
      <c r="O13" s="5">
        <v>0</v>
      </c>
      <c r="P13" s="5">
        <v>0</v>
      </c>
      <c r="Q13" s="33">
        <f t="shared" si="1"/>
        <v>0</v>
      </c>
      <c r="R13" s="33">
        <f t="shared" si="2"/>
        <v>0</v>
      </c>
      <c r="S13" s="33">
        <f t="shared" si="3"/>
        <v>0</v>
      </c>
      <c r="T13" s="33">
        <f t="shared" si="4"/>
        <v>0</v>
      </c>
      <c r="U13" s="13">
        <v>0</v>
      </c>
      <c r="V13" s="13">
        <v>0</v>
      </c>
      <c r="W13" s="13">
        <f t="shared" si="5"/>
        <v>100</v>
      </c>
      <c r="X13" s="13">
        <f t="shared" si="6"/>
        <v>100</v>
      </c>
    </row>
    <row r="14" spans="2:24">
      <c r="B14" s="20">
        <v>44017</v>
      </c>
      <c r="C14" s="13">
        <v>714.85699999999997</v>
      </c>
      <c r="D14" s="13">
        <v>802.14300000000003</v>
      </c>
      <c r="E14" s="13">
        <v>802.14300000000003</v>
      </c>
      <c r="F14" s="13">
        <v>0</v>
      </c>
      <c r="G14" s="14">
        <v>0</v>
      </c>
      <c r="H14" s="14">
        <v>0</v>
      </c>
      <c r="I14" s="14">
        <v>0</v>
      </c>
      <c r="J14" s="5">
        <v>16</v>
      </c>
      <c r="K14" s="5">
        <v>14</v>
      </c>
      <c r="L14" s="5">
        <v>0</v>
      </c>
      <c r="M14" s="5">
        <v>0</v>
      </c>
      <c r="N14" s="33">
        <f t="shared" si="0"/>
        <v>0</v>
      </c>
      <c r="O14" s="5">
        <v>0</v>
      </c>
      <c r="P14" s="5">
        <v>0</v>
      </c>
      <c r="Q14" s="33">
        <f t="shared" si="1"/>
        <v>0</v>
      </c>
      <c r="R14" s="33">
        <f t="shared" si="2"/>
        <v>0</v>
      </c>
      <c r="S14" s="33">
        <f t="shared" si="3"/>
        <v>0</v>
      </c>
      <c r="T14" s="33">
        <f t="shared" si="4"/>
        <v>0</v>
      </c>
      <c r="U14" s="13">
        <v>0</v>
      </c>
      <c r="V14" s="13">
        <v>0</v>
      </c>
      <c r="W14" s="13">
        <f t="shared" si="5"/>
        <v>100</v>
      </c>
      <c r="X14" s="13">
        <f t="shared" si="6"/>
        <v>100</v>
      </c>
    </row>
    <row r="15" spans="2:24">
      <c r="B15" s="4">
        <v>44018</v>
      </c>
      <c r="C15" s="13">
        <v>675.21399999999994</v>
      </c>
      <c r="D15" s="13">
        <v>745.64250000000004</v>
      </c>
      <c r="E15" s="13">
        <v>745.64250000000004</v>
      </c>
      <c r="F15" s="13">
        <v>0</v>
      </c>
      <c r="G15" s="14">
        <v>0</v>
      </c>
      <c r="H15" s="14">
        <v>0</v>
      </c>
      <c r="I15" s="14">
        <v>0</v>
      </c>
      <c r="J15" s="5">
        <v>16</v>
      </c>
      <c r="K15" s="5">
        <v>14</v>
      </c>
      <c r="L15" s="5">
        <v>0</v>
      </c>
      <c r="M15" s="5">
        <v>0</v>
      </c>
      <c r="N15" s="33">
        <f t="shared" si="0"/>
        <v>0</v>
      </c>
      <c r="O15" s="5">
        <v>0</v>
      </c>
      <c r="P15" s="5">
        <v>0</v>
      </c>
      <c r="Q15" s="33">
        <f t="shared" si="1"/>
        <v>0</v>
      </c>
      <c r="R15" s="33">
        <f t="shared" si="2"/>
        <v>0</v>
      </c>
      <c r="S15" s="33">
        <f t="shared" si="3"/>
        <v>0</v>
      </c>
      <c r="T15" s="33">
        <f t="shared" si="4"/>
        <v>0</v>
      </c>
      <c r="U15" s="13">
        <v>0</v>
      </c>
      <c r="V15" s="13">
        <v>0</v>
      </c>
      <c r="W15" s="13">
        <f t="shared" si="5"/>
        <v>100</v>
      </c>
      <c r="X15" s="13">
        <f t="shared" si="6"/>
        <v>100</v>
      </c>
    </row>
    <row r="16" spans="2:24">
      <c r="B16" s="31">
        <v>44019</v>
      </c>
      <c r="C16" s="13">
        <v>668.65266666666673</v>
      </c>
      <c r="D16" s="13">
        <v>743</v>
      </c>
      <c r="E16" s="13">
        <v>743</v>
      </c>
      <c r="F16" s="13">
        <v>0</v>
      </c>
      <c r="G16" s="14">
        <v>0</v>
      </c>
      <c r="H16" s="14">
        <v>0</v>
      </c>
      <c r="I16" s="14">
        <v>0</v>
      </c>
      <c r="J16" s="5">
        <v>19</v>
      </c>
      <c r="K16" s="5">
        <v>16</v>
      </c>
      <c r="L16" s="5">
        <v>0</v>
      </c>
      <c r="M16" s="5">
        <v>0</v>
      </c>
      <c r="N16" s="33">
        <f t="shared" si="0"/>
        <v>0</v>
      </c>
      <c r="O16" s="5">
        <v>0</v>
      </c>
      <c r="P16" s="5">
        <v>0</v>
      </c>
      <c r="Q16" s="33">
        <f t="shared" si="1"/>
        <v>0</v>
      </c>
      <c r="R16" s="33">
        <f t="shared" si="2"/>
        <v>0</v>
      </c>
      <c r="S16" s="33">
        <f t="shared" si="3"/>
        <v>0</v>
      </c>
      <c r="T16" s="33">
        <f t="shared" si="4"/>
        <v>0</v>
      </c>
      <c r="U16" s="13">
        <v>0</v>
      </c>
      <c r="V16" s="13">
        <v>0</v>
      </c>
      <c r="W16" s="13">
        <f t="shared" si="5"/>
        <v>100</v>
      </c>
      <c r="X16" s="13">
        <f t="shared" si="6"/>
        <v>100</v>
      </c>
    </row>
    <row r="17" spans="2:24">
      <c r="B17" s="31">
        <v>44020</v>
      </c>
      <c r="C17" s="13">
        <v>718.66966666666667</v>
      </c>
      <c r="D17" s="13">
        <v>770.57074999999998</v>
      </c>
      <c r="E17" s="13">
        <v>654.5</v>
      </c>
      <c r="F17" s="13">
        <v>886.64149999999995</v>
      </c>
      <c r="G17" s="14">
        <v>0</v>
      </c>
      <c r="H17" s="14">
        <v>0</v>
      </c>
      <c r="I17" s="14">
        <v>0</v>
      </c>
      <c r="J17" s="5">
        <v>37</v>
      </c>
      <c r="K17" s="5">
        <v>33</v>
      </c>
      <c r="L17" s="5">
        <v>0</v>
      </c>
      <c r="M17" s="5">
        <v>0</v>
      </c>
      <c r="N17" s="33">
        <f t="shared" si="0"/>
        <v>0</v>
      </c>
      <c r="O17" s="5">
        <v>16</v>
      </c>
      <c r="P17" s="5">
        <v>15</v>
      </c>
      <c r="Q17" s="33">
        <f t="shared" si="1"/>
        <v>0.43243243243243246</v>
      </c>
      <c r="R17" s="33">
        <f t="shared" si="2"/>
        <v>0</v>
      </c>
      <c r="S17" s="33">
        <f t="shared" si="3"/>
        <v>0.45454545454545453</v>
      </c>
      <c r="T17" s="33">
        <f t="shared" si="4"/>
        <v>0</v>
      </c>
      <c r="U17" s="13">
        <v>0</v>
      </c>
      <c r="V17" s="13">
        <v>0</v>
      </c>
      <c r="W17" s="13">
        <f t="shared" si="5"/>
        <v>100</v>
      </c>
      <c r="X17" s="13">
        <f t="shared" si="6"/>
        <v>100</v>
      </c>
    </row>
    <row r="18" spans="2:24">
      <c r="B18" s="31">
        <v>44021</v>
      </c>
      <c r="C18" s="13">
        <v>655.63975000000005</v>
      </c>
      <c r="D18" s="13">
        <v>615.27566666666678</v>
      </c>
      <c r="E18" s="13">
        <v>723.14250000000004</v>
      </c>
      <c r="F18" s="13">
        <v>399.54199999999997</v>
      </c>
      <c r="G18" s="14">
        <v>0</v>
      </c>
      <c r="H18" s="14">
        <v>0</v>
      </c>
      <c r="I18" s="14">
        <v>0</v>
      </c>
      <c r="J18" s="5">
        <v>39</v>
      </c>
      <c r="K18" s="5">
        <v>38</v>
      </c>
      <c r="L18" s="5">
        <v>0</v>
      </c>
      <c r="M18" s="5">
        <v>0</v>
      </c>
      <c r="N18" s="33">
        <f t="shared" si="0"/>
        <v>0</v>
      </c>
      <c r="O18" s="5">
        <v>23</v>
      </c>
      <c r="P18" s="5">
        <v>24</v>
      </c>
      <c r="Q18" s="33">
        <f t="shared" si="1"/>
        <v>0.58974358974358976</v>
      </c>
      <c r="R18" s="33">
        <f t="shared" si="2"/>
        <v>0</v>
      </c>
      <c r="S18" s="33">
        <f t="shared" si="3"/>
        <v>0.63157894736842102</v>
      </c>
      <c r="T18" s="33">
        <f t="shared" si="4"/>
        <v>0</v>
      </c>
      <c r="U18" s="13">
        <v>0</v>
      </c>
      <c r="V18" s="13">
        <v>0</v>
      </c>
      <c r="W18" s="13">
        <f t="shared" si="5"/>
        <v>100</v>
      </c>
      <c r="X18" s="13">
        <f t="shared" si="6"/>
        <v>100</v>
      </c>
    </row>
    <row r="19" spans="2:24">
      <c r="B19" s="4">
        <v>44022</v>
      </c>
      <c r="C19" s="13">
        <v>2449.2024999999999</v>
      </c>
      <c r="D19" s="13">
        <v>524.51400000000001</v>
      </c>
      <c r="E19" s="13">
        <v>640</v>
      </c>
      <c r="F19" s="13">
        <v>293.54199999999997</v>
      </c>
      <c r="G19" s="14">
        <v>0</v>
      </c>
      <c r="H19" s="14">
        <v>0</v>
      </c>
      <c r="I19" s="14">
        <v>0</v>
      </c>
      <c r="J19" s="5">
        <v>41</v>
      </c>
      <c r="K19" s="5">
        <v>38</v>
      </c>
      <c r="L19" s="5">
        <v>0</v>
      </c>
      <c r="M19" s="5">
        <v>0</v>
      </c>
      <c r="N19" s="33">
        <f t="shared" si="0"/>
        <v>0</v>
      </c>
      <c r="O19" s="5">
        <v>25</v>
      </c>
      <c r="P19" s="5">
        <v>24</v>
      </c>
      <c r="Q19" s="33">
        <f t="shared" si="1"/>
        <v>0.6097560975609756</v>
      </c>
      <c r="R19" s="33">
        <f t="shared" si="2"/>
        <v>0</v>
      </c>
      <c r="S19" s="33">
        <f t="shared" si="3"/>
        <v>0.63157894736842102</v>
      </c>
      <c r="T19" s="33">
        <f t="shared" si="4"/>
        <v>0</v>
      </c>
      <c r="U19" s="13">
        <v>0</v>
      </c>
      <c r="V19" s="13">
        <v>0</v>
      </c>
      <c r="W19" s="13">
        <f t="shared" si="5"/>
        <v>100</v>
      </c>
      <c r="X19" s="13">
        <f t="shared" si="6"/>
        <v>100</v>
      </c>
    </row>
    <row r="20" spans="2:24">
      <c r="B20" s="20">
        <v>44023</v>
      </c>
      <c r="C20" s="13">
        <v>2412.0552499999999</v>
      </c>
      <c r="D20" s="13">
        <v>475.77433333333335</v>
      </c>
      <c r="E20" s="13">
        <v>609.85699999999997</v>
      </c>
      <c r="F20" s="13">
        <v>207.60900000000001</v>
      </c>
      <c r="G20" s="14">
        <v>0</v>
      </c>
      <c r="H20" s="14">
        <v>0</v>
      </c>
      <c r="I20" s="14">
        <v>0</v>
      </c>
      <c r="J20" s="5">
        <v>41</v>
      </c>
      <c r="K20" s="5">
        <v>37</v>
      </c>
      <c r="L20" s="5">
        <v>1</v>
      </c>
      <c r="M20" s="5">
        <v>0</v>
      </c>
      <c r="N20" s="33">
        <f t="shared" si="0"/>
        <v>0</v>
      </c>
      <c r="O20" s="5">
        <v>24</v>
      </c>
      <c r="P20" s="5">
        <v>23</v>
      </c>
      <c r="Q20" s="33">
        <f t="shared" si="1"/>
        <v>0.58536585365853655</v>
      </c>
      <c r="R20" s="33">
        <f t="shared" si="2"/>
        <v>2.4390243902439025E-2</v>
      </c>
      <c r="S20" s="33">
        <f t="shared" si="3"/>
        <v>0.6216216216216216</v>
      </c>
      <c r="T20" s="33">
        <f t="shared" si="4"/>
        <v>0</v>
      </c>
      <c r="U20" s="13">
        <v>0</v>
      </c>
      <c r="V20" s="13">
        <v>0</v>
      </c>
      <c r="W20" s="13">
        <f t="shared" si="5"/>
        <v>100</v>
      </c>
      <c r="X20" s="13">
        <f t="shared" si="6"/>
        <v>100</v>
      </c>
    </row>
    <row r="21" spans="2:24">
      <c r="B21" s="20">
        <v>44024</v>
      </c>
      <c r="C21" s="13">
        <v>665.62699999999995</v>
      </c>
      <c r="D21" s="13">
        <v>631.33333333333337</v>
      </c>
      <c r="E21" s="13">
        <v>733</v>
      </c>
      <c r="F21" s="13">
        <v>428</v>
      </c>
      <c r="G21" s="14">
        <v>0</v>
      </c>
      <c r="H21" s="14">
        <v>0</v>
      </c>
      <c r="I21" s="14">
        <v>0</v>
      </c>
      <c r="J21" s="5">
        <v>34</v>
      </c>
      <c r="K21" s="5">
        <v>32</v>
      </c>
      <c r="L21" s="5">
        <v>0</v>
      </c>
      <c r="M21" s="5">
        <v>0</v>
      </c>
      <c r="N21" s="33">
        <f t="shared" si="0"/>
        <v>0</v>
      </c>
      <c r="O21" s="5">
        <v>18</v>
      </c>
      <c r="P21" s="5">
        <v>18</v>
      </c>
      <c r="Q21" s="33">
        <f t="shared" si="1"/>
        <v>0.52941176470588236</v>
      </c>
      <c r="R21" s="33">
        <f t="shared" si="2"/>
        <v>0</v>
      </c>
      <c r="S21" s="33">
        <f t="shared" si="3"/>
        <v>0.5625</v>
      </c>
      <c r="T21" s="33">
        <f t="shared" si="4"/>
        <v>0</v>
      </c>
      <c r="U21" s="13">
        <v>0</v>
      </c>
      <c r="V21" s="13">
        <v>0</v>
      </c>
      <c r="W21" s="13">
        <f t="shared" si="5"/>
        <v>100</v>
      </c>
      <c r="X21" s="13">
        <f t="shared" si="6"/>
        <v>100</v>
      </c>
    </row>
    <row r="22" spans="2:24">
      <c r="B22" s="4">
        <v>44025</v>
      </c>
      <c r="C22" s="13">
        <v>1226.4177999999999</v>
      </c>
      <c r="D22" s="13">
        <v>1241.7247499999999</v>
      </c>
      <c r="E22" s="13">
        <v>654.42849999999999</v>
      </c>
      <c r="F22" s="13">
        <v>1829.021</v>
      </c>
      <c r="G22" s="14">
        <v>0</v>
      </c>
      <c r="H22" s="14">
        <v>0</v>
      </c>
      <c r="I22" s="14">
        <v>0</v>
      </c>
      <c r="J22" s="5">
        <v>41</v>
      </c>
      <c r="K22" s="5">
        <v>39</v>
      </c>
      <c r="L22" s="5">
        <v>0</v>
      </c>
      <c r="M22" s="5">
        <v>0</v>
      </c>
      <c r="N22" s="33">
        <f t="shared" si="0"/>
        <v>0</v>
      </c>
      <c r="O22" s="5">
        <v>24</v>
      </c>
      <c r="P22" s="5">
        <v>24</v>
      </c>
      <c r="Q22" s="33">
        <f t="shared" si="1"/>
        <v>0.58536585365853655</v>
      </c>
      <c r="R22" s="33">
        <f t="shared" si="2"/>
        <v>0</v>
      </c>
      <c r="S22" s="33">
        <f t="shared" si="3"/>
        <v>0.61538461538461542</v>
      </c>
      <c r="T22" s="33">
        <f t="shared" si="4"/>
        <v>0</v>
      </c>
      <c r="U22" s="13">
        <v>0</v>
      </c>
      <c r="V22" s="13">
        <v>0</v>
      </c>
      <c r="W22" s="13">
        <f t="shared" si="5"/>
        <v>100</v>
      </c>
      <c r="X22" s="13">
        <f t="shared" si="6"/>
        <v>100</v>
      </c>
    </row>
    <row r="23" spans="2:24">
      <c r="B23" s="31">
        <v>44026</v>
      </c>
      <c r="C23" s="13">
        <v>2652.5277500000002</v>
      </c>
      <c r="D23" s="13">
        <v>840.82366666666667</v>
      </c>
      <c r="E23" s="13">
        <v>842</v>
      </c>
      <c r="F23" s="13">
        <v>838.471</v>
      </c>
      <c r="G23" s="14">
        <v>0</v>
      </c>
      <c r="H23" s="14">
        <v>0</v>
      </c>
      <c r="I23" s="14">
        <v>0</v>
      </c>
      <c r="J23" s="5">
        <v>34</v>
      </c>
      <c r="K23" s="5">
        <v>31</v>
      </c>
      <c r="L23" s="5">
        <v>1</v>
      </c>
      <c r="M23" s="5">
        <v>0</v>
      </c>
      <c r="N23" s="33">
        <f t="shared" si="0"/>
        <v>0</v>
      </c>
      <c r="O23" s="5">
        <v>17</v>
      </c>
      <c r="P23" s="5">
        <v>17</v>
      </c>
      <c r="Q23" s="33">
        <f t="shared" si="1"/>
        <v>0.5</v>
      </c>
      <c r="R23" s="33">
        <f t="shared" si="2"/>
        <v>2.9411764705882353E-2</v>
      </c>
      <c r="S23" s="33">
        <f t="shared" si="3"/>
        <v>0.54838709677419351</v>
      </c>
      <c r="T23" s="33">
        <f t="shared" si="4"/>
        <v>0</v>
      </c>
      <c r="U23" s="13">
        <v>0</v>
      </c>
      <c r="V23" s="13">
        <v>0</v>
      </c>
      <c r="W23" s="13">
        <f t="shared" si="5"/>
        <v>100</v>
      </c>
      <c r="X23" s="13">
        <f t="shared" si="6"/>
        <v>100</v>
      </c>
    </row>
    <row r="24" spans="2:24">
      <c r="B24" s="31">
        <v>44027</v>
      </c>
      <c r="C24" s="13">
        <v>1130.6587500000001</v>
      </c>
      <c r="D24" s="13">
        <v>1441.5649999999998</v>
      </c>
      <c r="E24" s="13">
        <v>627.71400000000006</v>
      </c>
      <c r="F24" s="13">
        <v>3069.2669999999998</v>
      </c>
      <c r="G24" s="14">
        <v>0</v>
      </c>
      <c r="H24" s="14">
        <v>0</v>
      </c>
      <c r="I24" s="14">
        <v>0</v>
      </c>
      <c r="J24" s="5">
        <v>34</v>
      </c>
      <c r="K24" s="5">
        <v>29</v>
      </c>
      <c r="L24" s="5">
        <v>0</v>
      </c>
      <c r="M24" s="5">
        <v>1</v>
      </c>
      <c r="N24" s="33">
        <f t="shared" si="0"/>
        <v>3.4482758620689655E-2</v>
      </c>
      <c r="O24" s="5">
        <v>18</v>
      </c>
      <c r="P24" s="5">
        <v>14</v>
      </c>
      <c r="Q24" s="33">
        <f t="shared" si="1"/>
        <v>0.52941176470588236</v>
      </c>
      <c r="R24" s="33">
        <f t="shared" si="2"/>
        <v>0</v>
      </c>
      <c r="S24" s="33">
        <f t="shared" si="3"/>
        <v>0.48275862068965519</v>
      </c>
      <c r="T24" s="33">
        <f t="shared" si="4"/>
        <v>1.1890606420927466E-3</v>
      </c>
      <c r="U24" s="13">
        <v>0</v>
      </c>
      <c r="V24" s="13">
        <v>0</v>
      </c>
      <c r="W24" s="13">
        <f t="shared" si="5"/>
        <v>100</v>
      </c>
      <c r="X24" s="13">
        <f t="shared" si="6"/>
        <v>100</v>
      </c>
    </row>
    <row r="25" spans="2:24">
      <c r="B25" s="31">
        <v>44028</v>
      </c>
      <c r="C25" s="13">
        <v>967.14125000000001</v>
      </c>
      <c r="D25" s="13">
        <v>1075.971</v>
      </c>
      <c r="E25" s="13">
        <v>1003.5</v>
      </c>
      <c r="F25" s="13">
        <v>1220.913</v>
      </c>
      <c r="G25" s="14">
        <v>0</v>
      </c>
      <c r="H25" s="14">
        <v>0</v>
      </c>
      <c r="I25" s="14">
        <v>0</v>
      </c>
      <c r="J25" s="5">
        <v>40</v>
      </c>
      <c r="K25" s="5">
        <v>37</v>
      </c>
      <c r="L25" s="5">
        <v>0</v>
      </c>
      <c r="M25" s="5">
        <v>0</v>
      </c>
      <c r="N25" s="33">
        <f t="shared" si="0"/>
        <v>0</v>
      </c>
      <c r="O25" s="5">
        <v>24</v>
      </c>
      <c r="P25" s="5">
        <v>23</v>
      </c>
      <c r="Q25" s="33">
        <f t="shared" si="1"/>
        <v>0.6</v>
      </c>
      <c r="R25" s="33">
        <f t="shared" si="2"/>
        <v>0</v>
      </c>
      <c r="S25" s="33">
        <f t="shared" si="3"/>
        <v>0.6216216216216216</v>
      </c>
      <c r="T25" s="33">
        <f t="shared" si="4"/>
        <v>0</v>
      </c>
      <c r="U25" s="13">
        <v>0</v>
      </c>
      <c r="V25" s="13">
        <v>0</v>
      </c>
      <c r="W25" s="13">
        <f t="shared" si="5"/>
        <v>100</v>
      </c>
      <c r="X25" s="13">
        <f t="shared" si="6"/>
        <v>100</v>
      </c>
    </row>
    <row r="26" spans="2:24">
      <c r="B26" s="4">
        <v>44029</v>
      </c>
      <c r="C26" s="13">
        <v>1292.817</v>
      </c>
      <c r="D26" s="13">
        <v>1483.6213333333333</v>
      </c>
      <c r="E26" s="13">
        <v>854.78600000000006</v>
      </c>
      <c r="F26" s="13">
        <v>2741.2919999999999</v>
      </c>
      <c r="G26" s="14">
        <v>0</v>
      </c>
      <c r="H26" s="14">
        <v>0</v>
      </c>
      <c r="I26" s="14">
        <v>0</v>
      </c>
      <c r="J26" s="5">
        <v>40</v>
      </c>
      <c r="K26" s="5">
        <v>38</v>
      </c>
      <c r="L26" s="5">
        <v>1</v>
      </c>
      <c r="M26" s="5">
        <v>0</v>
      </c>
      <c r="N26" s="33">
        <f t="shared" si="0"/>
        <v>0</v>
      </c>
      <c r="O26" s="5">
        <v>23</v>
      </c>
      <c r="P26" s="5">
        <v>24</v>
      </c>
      <c r="Q26" s="33">
        <f t="shared" si="1"/>
        <v>0.57499999999999996</v>
      </c>
      <c r="R26" s="33">
        <f t="shared" si="2"/>
        <v>2.5000000000000001E-2</v>
      </c>
      <c r="S26" s="33">
        <f t="shared" si="3"/>
        <v>0.63157894736842102</v>
      </c>
      <c r="T26" s="33">
        <f t="shared" si="4"/>
        <v>0</v>
      </c>
      <c r="U26" s="13">
        <v>0</v>
      </c>
      <c r="V26" s="13">
        <v>0</v>
      </c>
      <c r="W26" s="13">
        <f t="shared" si="5"/>
        <v>100</v>
      </c>
      <c r="X26" s="13">
        <f t="shared" si="6"/>
        <v>100</v>
      </c>
    </row>
    <row r="27" spans="2:24">
      <c r="B27" s="20">
        <v>44030</v>
      </c>
      <c r="C27" s="13">
        <v>694.25599999999997</v>
      </c>
      <c r="D27" s="13">
        <v>608.90466666666669</v>
      </c>
      <c r="E27" s="13">
        <v>544.5</v>
      </c>
      <c r="F27" s="13">
        <v>737.71400000000006</v>
      </c>
      <c r="G27" s="14">
        <v>0</v>
      </c>
      <c r="H27" s="14">
        <v>0</v>
      </c>
      <c r="I27" s="14">
        <v>0</v>
      </c>
      <c r="J27" s="5">
        <v>40</v>
      </c>
      <c r="K27" s="5">
        <v>35</v>
      </c>
      <c r="L27" s="5">
        <v>0</v>
      </c>
      <c r="M27" s="5">
        <v>0</v>
      </c>
      <c r="N27" s="33">
        <f t="shared" si="0"/>
        <v>0</v>
      </c>
      <c r="O27" s="5">
        <v>24</v>
      </c>
      <c r="P27" s="5">
        <v>21</v>
      </c>
      <c r="Q27" s="33">
        <f t="shared" si="1"/>
        <v>0.6</v>
      </c>
      <c r="R27" s="33">
        <f t="shared" si="2"/>
        <v>0</v>
      </c>
      <c r="S27" s="33">
        <f t="shared" si="3"/>
        <v>0.6</v>
      </c>
      <c r="T27" s="33">
        <f t="shared" si="4"/>
        <v>0</v>
      </c>
      <c r="U27" s="13">
        <v>0</v>
      </c>
      <c r="V27" s="13">
        <v>0</v>
      </c>
      <c r="W27" s="13">
        <f t="shared" si="5"/>
        <v>100</v>
      </c>
      <c r="X27" s="13">
        <f t="shared" si="6"/>
        <v>100</v>
      </c>
    </row>
    <row r="28" spans="2:24">
      <c r="B28" s="20">
        <v>44031</v>
      </c>
      <c r="C28" s="13">
        <v>717.99850000000004</v>
      </c>
      <c r="D28" s="13">
        <v>714.52599999999995</v>
      </c>
      <c r="E28" s="13">
        <v>873.64300000000003</v>
      </c>
      <c r="F28" s="13">
        <v>396.29199999999997</v>
      </c>
      <c r="G28" s="14">
        <v>0</v>
      </c>
      <c r="H28" s="14">
        <v>0</v>
      </c>
      <c r="I28" s="14">
        <v>0</v>
      </c>
      <c r="J28" s="5">
        <v>40</v>
      </c>
      <c r="K28" s="5">
        <v>38</v>
      </c>
      <c r="L28" s="5">
        <v>0</v>
      </c>
      <c r="M28" s="5">
        <v>0</v>
      </c>
      <c r="N28" s="33">
        <f t="shared" si="0"/>
        <v>0</v>
      </c>
      <c r="O28" s="5">
        <v>24</v>
      </c>
      <c r="P28" s="5">
        <v>24</v>
      </c>
      <c r="Q28" s="33">
        <f t="shared" si="1"/>
        <v>0.6</v>
      </c>
      <c r="R28" s="33">
        <f t="shared" si="2"/>
        <v>0</v>
      </c>
      <c r="S28" s="33">
        <f t="shared" si="3"/>
        <v>0.63157894736842102</v>
      </c>
      <c r="T28" s="33">
        <f t="shared" si="4"/>
        <v>0</v>
      </c>
      <c r="U28" s="13">
        <v>0</v>
      </c>
      <c r="V28" s="13">
        <v>0</v>
      </c>
      <c r="W28" s="13">
        <f t="shared" si="5"/>
        <v>100</v>
      </c>
      <c r="X28" s="13">
        <f t="shared" si="6"/>
        <v>100</v>
      </c>
    </row>
    <row r="29" spans="2:24">
      <c r="B29" s="4">
        <v>44032</v>
      </c>
      <c r="C29" s="13">
        <v>747.63699999999994</v>
      </c>
      <c r="D29" s="13">
        <v>686.91499999999996</v>
      </c>
      <c r="E29" s="13">
        <v>760.14250000000004</v>
      </c>
      <c r="F29" s="13">
        <v>613.6875</v>
      </c>
      <c r="G29" s="14">
        <v>0</v>
      </c>
      <c r="H29" s="14">
        <v>0</v>
      </c>
      <c r="I29" s="14">
        <v>0</v>
      </c>
      <c r="J29" s="5">
        <v>41</v>
      </c>
      <c r="K29" s="5">
        <v>39</v>
      </c>
      <c r="L29" s="5">
        <v>0</v>
      </c>
      <c r="M29" s="5">
        <v>0</v>
      </c>
      <c r="N29" s="33">
        <f t="shared" si="0"/>
        <v>0</v>
      </c>
      <c r="O29" s="5">
        <v>24</v>
      </c>
      <c r="P29" s="5">
        <v>24</v>
      </c>
      <c r="Q29" s="33">
        <f t="shared" si="1"/>
        <v>0.58536585365853655</v>
      </c>
      <c r="R29" s="33">
        <f t="shared" si="2"/>
        <v>0</v>
      </c>
      <c r="S29" s="33">
        <f t="shared" si="3"/>
        <v>0.61538461538461542</v>
      </c>
      <c r="T29" s="33">
        <f t="shared" si="4"/>
        <v>0</v>
      </c>
      <c r="U29" s="13">
        <v>0</v>
      </c>
      <c r="V29" s="13">
        <v>0</v>
      </c>
      <c r="W29" s="13">
        <f t="shared" si="5"/>
        <v>100</v>
      </c>
      <c r="X29" s="13">
        <f t="shared" si="6"/>
        <v>100</v>
      </c>
    </row>
    <row r="30" spans="2:24">
      <c r="B30" s="31">
        <v>44033</v>
      </c>
      <c r="C30" s="13">
        <v>546.89166666666665</v>
      </c>
      <c r="D30" s="13">
        <v>552.86599999999999</v>
      </c>
      <c r="E30" s="13">
        <v>661.35699999999997</v>
      </c>
      <c r="F30" s="13">
        <v>444.375</v>
      </c>
      <c r="G30" s="14">
        <v>0</v>
      </c>
      <c r="H30" s="14">
        <v>0</v>
      </c>
      <c r="I30" s="14">
        <v>0</v>
      </c>
      <c r="J30" s="5">
        <v>57</v>
      </c>
      <c r="K30" s="5">
        <v>55</v>
      </c>
      <c r="L30" s="5">
        <v>0</v>
      </c>
      <c r="M30" s="5">
        <v>0</v>
      </c>
      <c r="N30" s="33">
        <f t="shared" si="0"/>
        <v>0</v>
      </c>
      <c r="O30" s="5">
        <v>39</v>
      </c>
      <c r="P30" s="5">
        <v>40</v>
      </c>
      <c r="Q30" s="33">
        <f t="shared" si="1"/>
        <v>0.68421052631578949</v>
      </c>
      <c r="R30" s="33">
        <f t="shared" si="2"/>
        <v>0</v>
      </c>
      <c r="S30" s="33">
        <f t="shared" si="3"/>
        <v>0.72727272727272729</v>
      </c>
      <c r="T30" s="33">
        <f t="shared" si="4"/>
        <v>0</v>
      </c>
      <c r="U30" s="13">
        <v>0</v>
      </c>
      <c r="V30" s="13">
        <v>0</v>
      </c>
      <c r="W30" s="13">
        <f t="shared" si="5"/>
        <v>100</v>
      </c>
      <c r="X30" s="13">
        <f t="shared" si="6"/>
        <v>100</v>
      </c>
    </row>
    <row r="31" spans="2:24">
      <c r="B31" s="31">
        <v>44034</v>
      </c>
      <c r="C31" s="13">
        <v>725.19125000000008</v>
      </c>
      <c r="D31" s="13">
        <v>704.26099999999997</v>
      </c>
      <c r="E31" s="13">
        <v>763</v>
      </c>
      <c r="F31" s="13">
        <v>586.78300000000002</v>
      </c>
      <c r="G31" s="14">
        <v>0</v>
      </c>
      <c r="H31" s="14">
        <v>0</v>
      </c>
      <c r="I31" s="14">
        <v>0</v>
      </c>
      <c r="J31" s="5">
        <v>64</v>
      </c>
      <c r="K31" s="5">
        <v>60</v>
      </c>
      <c r="L31" s="5">
        <v>0</v>
      </c>
      <c r="M31" s="5">
        <v>0</v>
      </c>
      <c r="N31" s="33">
        <f t="shared" si="0"/>
        <v>0</v>
      </c>
      <c r="O31" s="5">
        <v>48</v>
      </c>
      <c r="P31" s="5">
        <v>46</v>
      </c>
      <c r="Q31" s="33">
        <f t="shared" si="1"/>
        <v>0.75</v>
      </c>
      <c r="R31" s="33">
        <f t="shared" si="2"/>
        <v>0</v>
      </c>
      <c r="S31" s="33">
        <f t="shared" si="3"/>
        <v>0.76666666666666672</v>
      </c>
      <c r="T31" s="33">
        <f t="shared" si="4"/>
        <v>0</v>
      </c>
      <c r="U31" s="13">
        <v>0</v>
      </c>
      <c r="V31" s="13">
        <v>0</v>
      </c>
      <c r="W31" s="13">
        <f t="shared" si="5"/>
        <v>100</v>
      </c>
      <c r="X31" s="13">
        <f t="shared" si="6"/>
        <v>100</v>
      </c>
    </row>
    <row r="32" spans="2:24">
      <c r="B32" s="31">
        <v>44035</v>
      </c>
      <c r="C32" s="13">
        <v>643.23060000000009</v>
      </c>
      <c r="D32" s="13">
        <v>771.32733333333329</v>
      </c>
      <c r="E32" s="13">
        <v>829.21450000000004</v>
      </c>
      <c r="F32" s="13">
        <v>655.553</v>
      </c>
      <c r="G32" s="14">
        <v>0</v>
      </c>
      <c r="H32" s="14">
        <v>0</v>
      </c>
      <c r="I32" s="14">
        <v>0</v>
      </c>
      <c r="J32" s="5">
        <v>84</v>
      </c>
      <c r="K32" s="5">
        <v>61</v>
      </c>
      <c r="L32" s="5">
        <v>0</v>
      </c>
      <c r="M32" s="5">
        <v>0</v>
      </c>
      <c r="N32" s="33">
        <f t="shared" si="0"/>
        <v>0</v>
      </c>
      <c r="O32" s="5">
        <v>48</v>
      </c>
      <c r="P32" s="5">
        <v>47</v>
      </c>
      <c r="Q32" s="33">
        <f t="shared" si="1"/>
        <v>0.5714285714285714</v>
      </c>
      <c r="R32" s="33">
        <f t="shared" si="2"/>
        <v>0</v>
      </c>
      <c r="S32" s="33">
        <f t="shared" si="3"/>
        <v>0.77049180327868849</v>
      </c>
      <c r="T32" s="33">
        <f t="shared" si="4"/>
        <v>0</v>
      </c>
      <c r="U32" s="13">
        <v>0</v>
      </c>
      <c r="V32" s="13">
        <v>0</v>
      </c>
      <c r="W32" s="13">
        <f t="shared" si="5"/>
        <v>100</v>
      </c>
      <c r="X32" s="13">
        <f t="shared" si="6"/>
        <v>100</v>
      </c>
    </row>
    <row r="33" spans="2:24">
      <c r="B33" s="4">
        <v>44036</v>
      </c>
      <c r="C33" s="13">
        <v>464.51185714285708</v>
      </c>
      <c r="D33" s="13">
        <v>515.66075000000001</v>
      </c>
      <c r="E33" s="13">
        <v>691.57150000000001</v>
      </c>
      <c r="F33" s="13">
        <v>339.75</v>
      </c>
      <c r="G33" s="14">
        <v>0</v>
      </c>
      <c r="H33" s="14">
        <v>0</v>
      </c>
      <c r="I33" s="14">
        <v>0</v>
      </c>
      <c r="J33" s="5">
        <v>123</v>
      </c>
      <c r="K33" s="5">
        <v>63</v>
      </c>
      <c r="L33" s="5">
        <v>0</v>
      </c>
      <c r="M33" s="5">
        <v>0</v>
      </c>
      <c r="N33" s="33">
        <f t="shared" si="0"/>
        <v>0</v>
      </c>
      <c r="O33" s="5">
        <v>48</v>
      </c>
      <c r="P33" s="5">
        <v>48</v>
      </c>
      <c r="Q33" s="33">
        <f t="shared" si="1"/>
        <v>0.3902439024390244</v>
      </c>
      <c r="R33" s="33">
        <f t="shared" si="2"/>
        <v>0</v>
      </c>
      <c r="S33" s="33">
        <f t="shared" si="3"/>
        <v>0.76190476190476186</v>
      </c>
      <c r="T33" s="33">
        <f t="shared" si="4"/>
        <v>0</v>
      </c>
      <c r="U33" s="13">
        <v>0</v>
      </c>
      <c r="V33" s="13">
        <v>0</v>
      </c>
      <c r="W33" s="13">
        <f t="shared" si="5"/>
        <v>100</v>
      </c>
      <c r="X33" s="13">
        <f t="shared" si="6"/>
        <v>100</v>
      </c>
    </row>
    <row r="34" spans="2:24">
      <c r="B34" s="20">
        <v>44037</v>
      </c>
      <c r="C34" s="13">
        <v>2256.2580000000003</v>
      </c>
      <c r="D34" s="13">
        <v>608.28766666666672</v>
      </c>
      <c r="E34" s="13">
        <v>602.85699999999997</v>
      </c>
      <c r="F34" s="13">
        <v>619.149</v>
      </c>
      <c r="G34" s="14">
        <v>0</v>
      </c>
      <c r="H34" s="14">
        <v>0</v>
      </c>
      <c r="I34" s="14">
        <v>0</v>
      </c>
      <c r="J34" s="5">
        <v>88</v>
      </c>
      <c r="K34" s="5">
        <v>61</v>
      </c>
      <c r="L34" s="5">
        <v>2</v>
      </c>
      <c r="M34" s="5">
        <v>0</v>
      </c>
      <c r="N34" s="33">
        <f t="shared" si="0"/>
        <v>0</v>
      </c>
      <c r="O34" s="5">
        <v>47</v>
      </c>
      <c r="P34" s="5">
        <v>47</v>
      </c>
      <c r="Q34" s="33">
        <f t="shared" si="1"/>
        <v>0.53409090909090906</v>
      </c>
      <c r="R34" s="33">
        <f t="shared" si="2"/>
        <v>2.2727272727272728E-2</v>
      </c>
      <c r="S34" s="33">
        <f t="shared" si="3"/>
        <v>0.77049180327868849</v>
      </c>
      <c r="T34" s="33">
        <f t="shared" si="4"/>
        <v>0</v>
      </c>
      <c r="U34" s="13">
        <v>0</v>
      </c>
      <c r="V34" s="13">
        <v>0</v>
      </c>
      <c r="W34" s="13">
        <f t="shared" si="5"/>
        <v>100</v>
      </c>
      <c r="X34" s="13">
        <f t="shared" si="6"/>
        <v>100</v>
      </c>
    </row>
    <row r="35" spans="2:24">
      <c r="B35" s="20">
        <v>44038</v>
      </c>
      <c r="C35" s="13">
        <v>1971.0526000000002</v>
      </c>
      <c r="D35" s="13">
        <v>528.89400000000001</v>
      </c>
      <c r="E35" s="13">
        <v>664.14300000000003</v>
      </c>
      <c r="F35" s="13">
        <v>258.39600000000002</v>
      </c>
      <c r="G35" s="14">
        <v>0</v>
      </c>
      <c r="H35" s="14">
        <v>0</v>
      </c>
      <c r="I35" s="14">
        <v>0</v>
      </c>
      <c r="J35" s="5">
        <v>87</v>
      </c>
      <c r="K35" s="5">
        <v>62</v>
      </c>
      <c r="L35" s="5">
        <v>1</v>
      </c>
      <c r="M35" s="5">
        <v>0</v>
      </c>
      <c r="N35" s="33">
        <f t="shared" si="0"/>
        <v>0</v>
      </c>
      <c r="O35" s="5">
        <v>48</v>
      </c>
      <c r="P35" s="5">
        <v>48</v>
      </c>
      <c r="Q35" s="33">
        <f t="shared" si="1"/>
        <v>0.55172413793103448</v>
      </c>
      <c r="R35" s="33">
        <f t="shared" si="2"/>
        <v>1.1494252873563218E-2</v>
      </c>
      <c r="S35" s="33">
        <f t="shared" si="3"/>
        <v>0.77419354838709675</v>
      </c>
      <c r="T35" s="33">
        <f t="shared" si="4"/>
        <v>0</v>
      </c>
      <c r="U35" s="13">
        <v>0</v>
      </c>
      <c r="V35" s="13">
        <v>0</v>
      </c>
      <c r="W35" s="13">
        <f t="shared" si="5"/>
        <v>100</v>
      </c>
      <c r="X35" s="13">
        <f t="shared" si="6"/>
        <v>100</v>
      </c>
    </row>
    <row r="36" spans="2:24">
      <c r="B36" s="4">
        <v>44039</v>
      </c>
      <c r="C36" s="13">
        <v>515.1078</v>
      </c>
      <c r="D36" s="13">
        <v>580.2446666666666</v>
      </c>
      <c r="E36" s="13">
        <v>692.654</v>
      </c>
      <c r="F36" s="13">
        <v>355.42599999999999</v>
      </c>
      <c r="G36" s="14">
        <v>0</v>
      </c>
      <c r="H36" s="14">
        <v>0</v>
      </c>
      <c r="I36" s="14">
        <v>0</v>
      </c>
      <c r="J36" s="5">
        <v>101</v>
      </c>
      <c r="K36" s="5">
        <v>73</v>
      </c>
      <c r="L36" s="5">
        <v>0</v>
      </c>
      <c r="M36" s="5">
        <v>0</v>
      </c>
      <c r="N36" s="33">
        <f t="shared" si="0"/>
        <v>0</v>
      </c>
      <c r="O36" s="5">
        <v>49</v>
      </c>
      <c r="P36" s="5">
        <v>47</v>
      </c>
      <c r="Q36" s="33">
        <f t="shared" si="1"/>
        <v>0.48514851485148514</v>
      </c>
      <c r="R36" s="33">
        <f t="shared" si="2"/>
        <v>0</v>
      </c>
      <c r="S36" s="33">
        <f t="shared" si="3"/>
        <v>0.64383561643835618</v>
      </c>
      <c r="T36" s="33">
        <f t="shared" si="4"/>
        <v>0</v>
      </c>
      <c r="U36" s="13">
        <v>0</v>
      </c>
      <c r="V36" s="13">
        <v>0</v>
      </c>
      <c r="W36" s="13">
        <f t="shared" si="5"/>
        <v>100</v>
      </c>
      <c r="X36" s="13">
        <f t="shared" si="6"/>
        <v>100</v>
      </c>
    </row>
    <row r="37" spans="2:24">
      <c r="B37" s="31">
        <v>44040</v>
      </c>
      <c r="C37" s="13">
        <v>969.18799999999987</v>
      </c>
      <c r="D37" s="13">
        <v>1311.8666666666666</v>
      </c>
      <c r="E37" s="13">
        <v>777.28549999999996</v>
      </c>
      <c r="F37" s="13">
        <v>2381.029</v>
      </c>
      <c r="G37" s="14">
        <v>0</v>
      </c>
      <c r="H37" s="14">
        <v>0</v>
      </c>
      <c r="I37" s="14">
        <v>0</v>
      </c>
      <c r="J37" s="5">
        <v>73</v>
      </c>
      <c r="K37" s="5">
        <v>48</v>
      </c>
      <c r="L37" s="5">
        <v>1</v>
      </c>
      <c r="M37" s="5">
        <v>0</v>
      </c>
      <c r="N37" s="33">
        <f t="shared" si="0"/>
        <v>0</v>
      </c>
      <c r="O37" s="5">
        <v>34</v>
      </c>
      <c r="P37" s="5">
        <v>34</v>
      </c>
      <c r="Q37" s="33">
        <f t="shared" si="1"/>
        <v>0.46575342465753422</v>
      </c>
      <c r="R37" s="33">
        <f t="shared" si="2"/>
        <v>1.3698630136986301E-2</v>
      </c>
      <c r="S37" s="33">
        <f t="shared" si="3"/>
        <v>0.70833333333333337</v>
      </c>
      <c r="T37" s="33">
        <f t="shared" si="4"/>
        <v>0</v>
      </c>
      <c r="U37" s="13">
        <v>0</v>
      </c>
      <c r="V37" s="13">
        <v>0</v>
      </c>
      <c r="W37" s="13">
        <f t="shared" si="5"/>
        <v>100</v>
      </c>
      <c r="X37" s="13">
        <f t="shared" si="6"/>
        <v>100</v>
      </c>
    </row>
    <row r="38" spans="2:24">
      <c r="B38" s="31">
        <v>44041</v>
      </c>
      <c r="C38" s="13">
        <v>713.44366666666667</v>
      </c>
      <c r="D38" s="13">
        <v>753.29174999999998</v>
      </c>
      <c r="E38" s="13">
        <v>799.5</v>
      </c>
      <c r="F38" s="13">
        <v>707.08349999999996</v>
      </c>
      <c r="G38" s="14">
        <v>0</v>
      </c>
      <c r="H38" s="14">
        <v>0</v>
      </c>
      <c r="I38" s="14">
        <v>0</v>
      </c>
      <c r="J38" s="5">
        <v>61</v>
      </c>
      <c r="K38" s="5">
        <v>39</v>
      </c>
      <c r="L38" s="5">
        <v>0</v>
      </c>
      <c r="M38" s="5">
        <v>0</v>
      </c>
      <c r="N38" s="33">
        <f t="shared" si="0"/>
        <v>0</v>
      </c>
      <c r="O38" s="5">
        <v>22</v>
      </c>
      <c r="P38" s="5">
        <v>24</v>
      </c>
      <c r="Q38" s="33">
        <f t="shared" si="1"/>
        <v>0.36065573770491804</v>
      </c>
      <c r="R38" s="33">
        <f t="shared" si="2"/>
        <v>0</v>
      </c>
      <c r="S38" s="33">
        <f t="shared" si="3"/>
        <v>0.61538461538461542</v>
      </c>
      <c r="T38" s="33">
        <f t="shared" si="4"/>
        <v>0</v>
      </c>
      <c r="U38" s="13">
        <v>0</v>
      </c>
      <c r="V38" s="13">
        <v>0</v>
      </c>
      <c r="W38" s="13">
        <f t="shared" si="5"/>
        <v>100</v>
      </c>
      <c r="X38" s="13">
        <f t="shared" si="6"/>
        <v>100</v>
      </c>
    </row>
    <row r="39" spans="2:24">
      <c r="B39" s="21">
        <v>44042</v>
      </c>
      <c r="C39" s="13">
        <v>645.60244444444447</v>
      </c>
      <c r="D39" s="13">
        <v>664.10716666666667</v>
      </c>
      <c r="E39" s="13">
        <v>535.41624999999999</v>
      </c>
      <c r="F39" s="13">
        <v>921.48900000000003</v>
      </c>
      <c r="G39" s="14">
        <v>0</v>
      </c>
      <c r="H39" s="14">
        <v>0</v>
      </c>
      <c r="I39" s="14">
        <v>0</v>
      </c>
      <c r="J39" s="5">
        <v>140</v>
      </c>
      <c r="K39" s="5">
        <v>70</v>
      </c>
      <c r="L39" s="5">
        <v>0</v>
      </c>
      <c r="M39" s="5">
        <v>0</v>
      </c>
      <c r="N39" s="33">
        <f t="shared" si="0"/>
        <v>0</v>
      </c>
      <c r="O39" s="5">
        <v>39</v>
      </c>
      <c r="P39" s="5">
        <v>38</v>
      </c>
      <c r="Q39" s="33">
        <f t="shared" si="1"/>
        <v>0.27857142857142858</v>
      </c>
      <c r="R39" s="33">
        <f t="shared" si="2"/>
        <v>0</v>
      </c>
      <c r="S39" s="33">
        <f t="shared" si="3"/>
        <v>0.54285714285714282</v>
      </c>
      <c r="T39" s="33">
        <f t="shared" si="4"/>
        <v>0</v>
      </c>
      <c r="U39" s="13">
        <v>0</v>
      </c>
      <c r="V39" s="13">
        <v>0</v>
      </c>
      <c r="W39" s="13">
        <f t="shared" si="5"/>
        <v>100</v>
      </c>
      <c r="X39" s="13">
        <f t="shared" si="6"/>
        <v>100</v>
      </c>
    </row>
    <row r="40" spans="2:24">
      <c r="B40" s="4">
        <v>44043</v>
      </c>
      <c r="C40" s="13">
        <v>727.29160000000002</v>
      </c>
      <c r="D40" s="13">
        <v>525.42033333333336</v>
      </c>
      <c r="E40" s="13">
        <v>657.5</v>
      </c>
      <c r="F40" s="13">
        <v>261.26100000000002</v>
      </c>
      <c r="G40" s="14">
        <v>0</v>
      </c>
      <c r="H40" s="14">
        <v>0</v>
      </c>
      <c r="I40" s="14">
        <v>0</v>
      </c>
      <c r="J40" s="5">
        <v>52</v>
      </c>
      <c r="K40" s="5">
        <v>25</v>
      </c>
      <c r="L40" s="5">
        <v>0</v>
      </c>
      <c r="M40" s="5">
        <v>0</v>
      </c>
      <c r="N40" s="33">
        <f t="shared" si="0"/>
        <v>0</v>
      </c>
      <c r="O40" s="5">
        <v>25</v>
      </c>
      <c r="P40" s="5">
        <v>23</v>
      </c>
      <c r="Q40" s="33">
        <f t="shared" ref="Q40" si="7">IF(O40=0,0,O40/J40)</f>
        <v>0.48076923076923078</v>
      </c>
      <c r="R40" s="33">
        <f t="shared" ref="R40" si="8">IF(L40=0,0,L40/J40)</f>
        <v>0</v>
      </c>
      <c r="S40" s="33">
        <f t="shared" ref="S40" si="9">IF(P40=0,0,P40/K40)</f>
        <v>0.92</v>
      </c>
      <c r="T40" s="33">
        <f t="shared" ref="T40" si="10">IF(N40=0,0,N40/K40)</f>
        <v>0</v>
      </c>
      <c r="U40" s="13">
        <v>0</v>
      </c>
      <c r="V40" s="13">
        <v>0</v>
      </c>
      <c r="W40" s="13">
        <f t="shared" ref="W40" si="11">100-U40</f>
        <v>100</v>
      </c>
      <c r="X40" s="13">
        <f t="shared" ref="X40" si="12">100-V40</f>
        <v>100</v>
      </c>
    </row>
    <row r="41" spans="2:24">
      <c r="B41" s="15" t="s">
        <v>2</v>
      </c>
      <c r="C41" s="16">
        <v>138139.22899999999</v>
      </c>
      <c r="D41" s="16">
        <v>72752.530999999988</v>
      </c>
      <c r="E41" s="16">
        <v>45608.864000000001</v>
      </c>
      <c r="F41" s="16">
        <v>27143.666999999994</v>
      </c>
      <c r="G41" s="22">
        <f>SUM(G10:G40)</f>
        <v>0</v>
      </c>
      <c r="H41" s="22">
        <f t="shared" ref="H41:I41" si="13">SUM(H10:H40)</f>
        <v>0</v>
      </c>
      <c r="I41" s="22">
        <f t="shared" si="13"/>
        <v>0</v>
      </c>
      <c r="J41" s="16">
        <v>1566</v>
      </c>
      <c r="K41" s="16">
        <v>1198</v>
      </c>
      <c r="L41" s="16">
        <v>7</v>
      </c>
      <c r="M41" s="16">
        <v>1</v>
      </c>
      <c r="N41" s="17" t="s">
        <v>34</v>
      </c>
      <c r="O41" s="16">
        <v>731</v>
      </c>
      <c r="P41" s="16">
        <v>717</v>
      </c>
      <c r="Q41" s="17" t="s">
        <v>34</v>
      </c>
      <c r="R41" s="17" t="s">
        <v>34</v>
      </c>
      <c r="S41" s="17" t="s">
        <v>34</v>
      </c>
      <c r="T41" s="17" t="s">
        <v>34</v>
      </c>
      <c r="U41" s="17" t="s">
        <v>34</v>
      </c>
      <c r="V41" s="17" t="s">
        <v>34</v>
      </c>
      <c r="W41" s="17" t="s">
        <v>34</v>
      </c>
      <c r="X41" s="17" t="s">
        <v>34</v>
      </c>
    </row>
    <row r="42" spans="2:24" ht="25.5">
      <c r="B42" s="19" t="s">
        <v>3</v>
      </c>
      <c r="C42" s="18">
        <v>1003.9868640296979</v>
      </c>
      <c r="D42" s="18">
        <v>758.85063440860199</v>
      </c>
      <c r="E42" s="18">
        <v>718.35534677419344</v>
      </c>
      <c r="F42" s="18">
        <v>856.06477999999993</v>
      </c>
      <c r="G42" s="22">
        <f>IF(SUM(G10:G40)=0,0,AVERAGEIF(G10:G40,"&lt;&gt;0"))</f>
        <v>0</v>
      </c>
      <c r="H42" s="22">
        <f t="shared" ref="H42:I42" si="14">IF(SUM(H10:H40)=0,0,AVERAGEIF(H10:H40,"&lt;&gt;0"))</f>
        <v>0</v>
      </c>
      <c r="I42" s="22">
        <f t="shared" si="14"/>
        <v>0</v>
      </c>
      <c r="J42" s="18">
        <v>50.516129032258064</v>
      </c>
      <c r="K42" s="18">
        <v>38.645161290322584</v>
      </c>
      <c r="L42" s="18">
        <v>0.22580645161290322</v>
      </c>
      <c r="M42" s="18">
        <v>3.2258064516129031E-2</v>
      </c>
      <c r="N42" s="34">
        <f>AVERAGE(N10:N40)</f>
        <v>1.1123470522803114E-3</v>
      </c>
      <c r="O42" s="18">
        <v>23.580645161290324</v>
      </c>
      <c r="P42" s="18">
        <v>23.129032258064516</v>
      </c>
      <c r="Q42" s="34">
        <f>AVERAGE(Q10:Q40)</f>
        <v>0.41530482560917081</v>
      </c>
      <c r="R42" s="34">
        <f>AVERAGE(R10:R40)</f>
        <v>4.0878117531014078E-3</v>
      </c>
      <c r="S42" s="34">
        <f>AVERAGE(S10:S40)</f>
        <v>0.50483714368701726</v>
      </c>
      <c r="T42" s="34">
        <f t="shared" ref="T42:X42" si="15">AVERAGE(T10:T40)</f>
        <v>3.8356794906217635E-5</v>
      </c>
      <c r="U42" s="18">
        <f t="shared" si="15"/>
        <v>0</v>
      </c>
      <c r="V42" s="18">
        <f t="shared" si="15"/>
        <v>0</v>
      </c>
      <c r="W42" s="18">
        <f t="shared" si="15"/>
        <v>100</v>
      </c>
      <c r="X42" s="18">
        <f t="shared" si="15"/>
        <v>100</v>
      </c>
    </row>
    <row r="45" spans="2:24" ht="25.5" customHeight="1">
      <c r="B45" s="29">
        <v>44013</v>
      </c>
      <c r="C45" s="35" t="s">
        <v>41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7"/>
      <c r="O45" s="27"/>
      <c r="P45" s="27"/>
      <c r="Q45" s="27"/>
      <c r="R45" s="27"/>
      <c r="S45" s="27"/>
      <c r="T45" s="27"/>
      <c r="U45" s="27"/>
      <c r="V45" s="27"/>
      <c r="W45" s="27"/>
      <c r="X45" s="27"/>
    </row>
    <row r="46" spans="2:24" ht="156">
      <c r="B46" s="19"/>
      <c r="C46" s="12"/>
      <c r="D46" s="10" t="s">
        <v>38</v>
      </c>
      <c r="E46" s="10" t="s">
        <v>39</v>
      </c>
      <c r="F46" s="10" t="s">
        <v>40</v>
      </c>
      <c r="G46" s="10" t="s">
        <v>14</v>
      </c>
      <c r="H46" s="10" t="s">
        <v>15</v>
      </c>
      <c r="I46" s="10" t="s">
        <v>16</v>
      </c>
      <c r="J46" s="10" t="s">
        <v>19</v>
      </c>
      <c r="K46" s="10" t="s">
        <v>20</v>
      </c>
      <c r="L46" s="10" t="s">
        <v>21</v>
      </c>
      <c r="M46" s="23" t="s">
        <v>23</v>
      </c>
      <c r="N46" s="10" t="s">
        <v>24</v>
      </c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2:24">
      <c r="B47" s="19"/>
      <c r="C47" s="12" t="s">
        <v>25</v>
      </c>
      <c r="D47" s="12" t="s">
        <v>25</v>
      </c>
      <c r="E47" s="12" t="s">
        <v>25</v>
      </c>
      <c r="F47" s="12" t="s">
        <v>25</v>
      </c>
      <c r="G47" s="12" t="s">
        <v>26</v>
      </c>
      <c r="H47" s="12" t="s">
        <v>27</v>
      </c>
      <c r="I47" s="12" t="s">
        <v>28</v>
      </c>
      <c r="J47" s="12" t="s">
        <v>28</v>
      </c>
      <c r="K47" s="12" t="s">
        <v>30</v>
      </c>
      <c r="L47" s="12" t="s">
        <v>31</v>
      </c>
      <c r="M47" s="24" t="s">
        <v>32</v>
      </c>
      <c r="N47" s="12" t="s">
        <v>33</v>
      </c>
      <c r="O47" s="28"/>
      <c r="P47" s="28"/>
      <c r="Q47" s="28"/>
      <c r="R47" s="28"/>
      <c r="S47" s="28"/>
      <c r="T47" s="28"/>
      <c r="U47" s="28"/>
      <c r="V47" s="28"/>
      <c r="W47" s="28"/>
      <c r="X47" s="28"/>
    </row>
    <row r="48" spans="2:24">
      <c r="B48" s="19" t="s">
        <v>2</v>
      </c>
      <c r="C48" s="16">
        <f>SUM(C41:D41)</f>
        <v>210891.75999999998</v>
      </c>
      <c r="D48" s="16">
        <f>D41</f>
        <v>72752.530999999988</v>
      </c>
      <c r="E48" s="16">
        <f t="shared" ref="E48:F49" si="16">E41</f>
        <v>45608.864000000001</v>
      </c>
      <c r="F48" s="16">
        <f t="shared" si="16"/>
        <v>27143.666999999994</v>
      </c>
      <c r="G48" s="16">
        <f>SUM(H41:I41)</f>
        <v>0</v>
      </c>
      <c r="H48" s="16">
        <f>SUM(J41:K41)</f>
        <v>2764</v>
      </c>
      <c r="I48" s="16">
        <f>SUM(L41:M41)</f>
        <v>8</v>
      </c>
      <c r="J48" s="16">
        <f>SUM(O41:P41)</f>
        <v>1448</v>
      </c>
      <c r="K48" s="17" t="s">
        <v>34</v>
      </c>
      <c r="L48" s="17" t="s">
        <v>34</v>
      </c>
      <c r="M48" s="25" t="s">
        <v>34</v>
      </c>
      <c r="N48" s="17" t="s">
        <v>34</v>
      </c>
      <c r="O48" s="28"/>
      <c r="P48" s="28"/>
      <c r="Q48" s="28"/>
      <c r="R48" s="28"/>
      <c r="S48" s="28"/>
      <c r="T48" s="28"/>
      <c r="U48" s="28"/>
      <c r="V48" s="28"/>
      <c r="W48" s="28"/>
      <c r="X48" s="28"/>
    </row>
    <row r="49" spans="2:24" ht="25.5">
      <c r="B49" s="19" t="s">
        <v>3</v>
      </c>
      <c r="C49" s="22">
        <f>AVERAGE(C42:D42)</f>
        <v>881.41874921914996</v>
      </c>
      <c r="D49" s="22">
        <f>D42</f>
        <v>758.85063440860199</v>
      </c>
      <c r="E49" s="22">
        <f t="shared" si="16"/>
        <v>718.35534677419344</v>
      </c>
      <c r="F49" s="22">
        <f t="shared" si="16"/>
        <v>856.06477999999993</v>
      </c>
      <c r="G49" s="22">
        <f>AVERAGE(H42:I42)</f>
        <v>0</v>
      </c>
      <c r="H49" s="22">
        <f>AVERAGE(J42:K42)</f>
        <v>44.58064516129032</v>
      </c>
      <c r="I49" s="22">
        <f>AVERAGE(L42:M42)</f>
        <v>0.12903225806451613</v>
      </c>
      <c r="J49" s="22">
        <f>AVERAGE(O42:P42)</f>
        <v>23.35483870967742</v>
      </c>
      <c r="K49" s="34">
        <f>AVERAGE(Q42,S42)</f>
        <v>0.46007098464809404</v>
      </c>
      <c r="L49" s="34">
        <f>AVERAGE(R42,T42)</f>
        <v>2.0630842740038129E-3</v>
      </c>
      <c r="M49" s="26">
        <f>AVERAGE(U42:V42)</f>
        <v>0</v>
      </c>
      <c r="N49" s="22">
        <f>AVERAGE(W42:X42)</f>
        <v>100</v>
      </c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2" spans="2:24" hidden="1">
      <c r="B52" s="1" t="s">
        <v>35</v>
      </c>
      <c r="C52" s="11">
        <v>1</v>
      </c>
      <c r="D52" s="11">
        <v>2</v>
      </c>
      <c r="E52" s="11">
        <v>3</v>
      </c>
      <c r="F52" s="11">
        <v>4</v>
      </c>
      <c r="G52" s="11">
        <v>5</v>
      </c>
      <c r="H52" s="11">
        <v>6</v>
      </c>
      <c r="I52" s="11">
        <v>7</v>
      </c>
      <c r="J52" s="11">
        <v>8</v>
      </c>
      <c r="K52" s="11">
        <v>9</v>
      </c>
      <c r="L52" s="11">
        <v>10</v>
      </c>
      <c r="M52" s="11">
        <v>11</v>
      </c>
      <c r="N52" s="11">
        <v>12</v>
      </c>
      <c r="O52" s="11">
        <v>13</v>
      </c>
      <c r="P52" s="11">
        <v>14</v>
      </c>
      <c r="Q52" s="11">
        <v>15</v>
      </c>
      <c r="R52" s="11">
        <v>16</v>
      </c>
      <c r="S52" s="11">
        <v>17</v>
      </c>
      <c r="T52" s="11">
        <v>18</v>
      </c>
      <c r="U52" s="11">
        <v>19</v>
      </c>
      <c r="V52" s="11">
        <v>20</v>
      </c>
      <c r="W52" s="11">
        <v>21</v>
      </c>
      <c r="X52" s="11">
        <v>22</v>
      </c>
    </row>
    <row r="53" spans="2:24" ht="63.75">
      <c r="B53" s="6" t="s">
        <v>7</v>
      </c>
      <c r="C53" s="2" t="s">
        <v>0</v>
      </c>
      <c r="D53" s="2" t="s">
        <v>8</v>
      </c>
      <c r="E53" s="2" t="s">
        <v>8</v>
      </c>
      <c r="F53" s="2" t="s">
        <v>8</v>
      </c>
      <c r="G53" s="2" t="s">
        <v>8</v>
      </c>
      <c r="H53" s="2" t="s">
        <v>9</v>
      </c>
      <c r="I53" s="2" t="s">
        <v>10</v>
      </c>
      <c r="J53" s="2" t="s">
        <v>11</v>
      </c>
      <c r="K53" s="2" t="s">
        <v>12</v>
      </c>
      <c r="L53" s="2" t="s">
        <v>11</v>
      </c>
      <c r="M53" s="2" t="s">
        <v>12</v>
      </c>
      <c r="N53" s="2" t="s">
        <v>12</v>
      </c>
      <c r="O53" s="2" t="s">
        <v>11</v>
      </c>
      <c r="P53" s="2" t="s">
        <v>12</v>
      </c>
      <c r="Q53" s="2" t="s">
        <v>11</v>
      </c>
      <c r="R53" s="2" t="s">
        <v>11</v>
      </c>
      <c r="S53" s="2" t="s">
        <v>12</v>
      </c>
      <c r="T53" s="2" t="s">
        <v>12</v>
      </c>
      <c r="U53" s="2" t="s">
        <v>11</v>
      </c>
      <c r="V53" s="2" t="s">
        <v>12</v>
      </c>
      <c r="W53" s="2" t="s">
        <v>11</v>
      </c>
      <c r="X53" s="2" t="s">
        <v>12</v>
      </c>
    </row>
    <row r="54" spans="2:24" ht="144">
      <c r="B54" s="7" t="s">
        <v>13</v>
      </c>
      <c r="C54" s="9"/>
      <c r="D54" s="10"/>
      <c r="E54" s="10" t="s">
        <v>38</v>
      </c>
      <c r="F54" s="10" t="s">
        <v>39</v>
      </c>
      <c r="G54" s="10" t="s">
        <v>40</v>
      </c>
      <c r="H54" s="10" t="s">
        <v>14</v>
      </c>
      <c r="I54" s="10" t="s">
        <v>14</v>
      </c>
      <c r="J54" s="10" t="s">
        <v>15</v>
      </c>
      <c r="K54" s="10" t="s">
        <v>15</v>
      </c>
      <c r="L54" s="10" t="s">
        <v>16</v>
      </c>
      <c r="M54" s="10" t="s">
        <v>17</v>
      </c>
      <c r="N54" s="10" t="s">
        <v>18</v>
      </c>
      <c r="O54" s="10" t="s">
        <v>19</v>
      </c>
      <c r="P54" s="10" t="s">
        <v>19</v>
      </c>
      <c r="Q54" s="10" t="s">
        <v>20</v>
      </c>
      <c r="R54" s="10" t="s">
        <v>21</v>
      </c>
      <c r="S54" s="10" t="s">
        <v>22</v>
      </c>
      <c r="T54" s="10" t="s">
        <v>21</v>
      </c>
      <c r="U54" s="10" t="s">
        <v>23</v>
      </c>
      <c r="V54" s="10" t="s">
        <v>23</v>
      </c>
      <c r="W54" s="10" t="s">
        <v>24</v>
      </c>
      <c r="X54" s="10" t="s">
        <v>24</v>
      </c>
    </row>
    <row r="55" spans="2:24">
      <c r="B55" s="3" t="s">
        <v>1</v>
      </c>
      <c r="C55" s="12" t="s">
        <v>25</v>
      </c>
      <c r="D55" s="12" t="s">
        <v>25</v>
      </c>
      <c r="E55" s="12" t="s">
        <v>25</v>
      </c>
      <c r="F55" s="12" t="s">
        <v>25</v>
      </c>
      <c r="G55" s="12" t="s">
        <v>25</v>
      </c>
      <c r="H55" s="12" t="s">
        <v>26</v>
      </c>
      <c r="I55" s="12" t="s">
        <v>26</v>
      </c>
      <c r="J55" s="12" t="s">
        <v>27</v>
      </c>
      <c r="K55" s="12" t="s">
        <v>27</v>
      </c>
      <c r="L55" s="12" t="s">
        <v>28</v>
      </c>
      <c r="M55" s="12" t="s">
        <v>28</v>
      </c>
      <c r="N55" s="12" t="s">
        <v>29</v>
      </c>
      <c r="O55" s="12" t="s">
        <v>28</v>
      </c>
      <c r="P55" s="12" t="s">
        <v>28</v>
      </c>
      <c r="Q55" s="12" t="s">
        <v>30</v>
      </c>
      <c r="R55" s="12" t="s">
        <v>31</v>
      </c>
      <c r="S55" s="12" t="s">
        <v>30</v>
      </c>
      <c r="T55" s="12" t="s">
        <v>31</v>
      </c>
      <c r="U55" s="12" t="s">
        <v>32</v>
      </c>
      <c r="V55" s="12" t="s">
        <v>32</v>
      </c>
      <c r="W55" s="12" t="s">
        <v>33</v>
      </c>
      <c r="X55" s="12" t="s">
        <v>33</v>
      </c>
    </row>
    <row r="56" spans="2:24">
      <c r="B56" s="20">
        <v>44044</v>
      </c>
      <c r="C56" s="13">
        <v>511.58960000000008</v>
      </c>
      <c r="D56" s="13">
        <v>564.33333333333337</v>
      </c>
      <c r="E56" s="13">
        <v>699</v>
      </c>
      <c r="F56" s="13">
        <v>295</v>
      </c>
      <c r="G56" s="14">
        <v>0</v>
      </c>
      <c r="H56" s="14">
        <v>0</v>
      </c>
      <c r="I56" s="14">
        <v>0</v>
      </c>
      <c r="J56" s="5">
        <v>62</v>
      </c>
      <c r="K56" s="5">
        <v>38</v>
      </c>
      <c r="L56" s="5">
        <v>0</v>
      </c>
      <c r="M56" s="5">
        <v>0</v>
      </c>
      <c r="N56" s="33">
        <f>IF(M56=0,0,M56/K56)</f>
        <v>0</v>
      </c>
      <c r="O56" s="5">
        <v>24</v>
      </c>
      <c r="P56" s="5">
        <v>24</v>
      </c>
      <c r="Q56" s="33">
        <f>IF(O56=0,0,O56/J56)</f>
        <v>0.38709677419354838</v>
      </c>
      <c r="R56" s="33">
        <f>IF(L56=0,0,L56/J56)</f>
        <v>0</v>
      </c>
      <c r="S56" s="33">
        <f>IF(P56=0,0,P56/K56)</f>
        <v>0.63157894736842102</v>
      </c>
      <c r="T56" s="33">
        <f>IF(N56=0,0,N56/K56)</f>
        <v>0</v>
      </c>
      <c r="U56" s="13">
        <v>0</v>
      </c>
      <c r="V56" s="13">
        <v>0</v>
      </c>
      <c r="W56" s="13">
        <f>100-U56</f>
        <v>100</v>
      </c>
      <c r="X56" s="13">
        <f>100-V56</f>
        <v>100</v>
      </c>
    </row>
    <row r="57" spans="2:24">
      <c r="B57" s="20">
        <v>44045</v>
      </c>
      <c r="C57" s="13">
        <v>567.15679999999998</v>
      </c>
      <c r="D57" s="13">
        <v>669.67233333333331</v>
      </c>
      <c r="E57" s="13">
        <v>715.07100000000003</v>
      </c>
      <c r="F57" s="13">
        <v>578.875</v>
      </c>
      <c r="G57" s="14">
        <v>0</v>
      </c>
      <c r="H57" s="14">
        <v>0</v>
      </c>
      <c r="I57" s="14">
        <v>0</v>
      </c>
      <c r="J57" s="5">
        <v>63</v>
      </c>
      <c r="K57" s="5">
        <v>38</v>
      </c>
      <c r="L57" s="5">
        <v>0</v>
      </c>
      <c r="M57" s="5">
        <v>0</v>
      </c>
      <c r="N57" s="33">
        <f t="shared" ref="N57:N86" si="17">IF(M57=0,0,M57/K57)</f>
        <v>0</v>
      </c>
      <c r="O57" s="5">
        <v>24</v>
      </c>
      <c r="P57" s="5">
        <v>24</v>
      </c>
      <c r="Q57" s="33">
        <f t="shared" ref="Q57:Q84" si="18">IF(O57=0,0,O57/J57)</f>
        <v>0.38095238095238093</v>
      </c>
      <c r="R57" s="33">
        <f t="shared" ref="R57:R84" si="19">IF(L57=0,0,L57/J57)</f>
        <v>0</v>
      </c>
      <c r="S57" s="33">
        <f t="shared" ref="S57:S84" si="20">IF(P57=0,0,P57/K57)</f>
        <v>0.63157894736842102</v>
      </c>
      <c r="T57" s="33">
        <f t="shared" ref="T57:T84" si="21">IF(N57=0,0,N57/K57)</f>
        <v>0</v>
      </c>
      <c r="U57" s="13">
        <v>0</v>
      </c>
      <c r="V57" s="13">
        <v>0</v>
      </c>
      <c r="W57" s="13">
        <f t="shared" ref="W57:W84" si="22">100-U57</f>
        <v>100</v>
      </c>
      <c r="X57" s="13">
        <f t="shared" ref="X57:X84" si="23">100-V57</f>
        <v>100</v>
      </c>
    </row>
    <row r="58" spans="2:24">
      <c r="B58" s="31">
        <v>44046</v>
      </c>
      <c r="C58" s="13">
        <v>515.28239999999994</v>
      </c>
      <c r="D58" s="13">
        <v>592.1926666666667</v>
      </c>
      <c r="E58" s="13">
        <v>774.64300000000003</v>
      </c>
      <c r="F58" s="13">
        <v>227.292</v>
      </c>
      <c r="G58" s="14">
        <v>0</v>
      </c>
      <c r="H58" s="14">
        <v>0</v>
      </c>
      <c r="I58" s="14">
        <v>0</v>
      </c>
      <c r="J58" s="5">
        <v>62</v>
      </c>
      <c r="K58" s="5">
        <v>38</v>
      </c>
      <c r="L58" s="5">
        <v>0</v>
      </c>
      <c r="M58" s="5">
        <v>0</v>
      </c>
      <c r="N58" s="33">
        <f t="shared" si="17"/>
        <v>0</v>
      </c>
      <c r="O58" s="5">
        <v>24</v>
      </c>
      <c r="P58" s="5">
        <v>24</v>
      </c>
      <c r="Q58" s="33">
        <f t="shared" si="18"/>
        <v>0.38709677419354838</v>
      </c>
      <c r="R58" s="33">
        <f t="shared" si="19"/>
        <v>0</v>
      </c>
      <c r="S58" s="33">
        <f t="shared" si="20"/>
        <v>0.63157894736842102</v>
      </c>
      <c r="T58" s="33">
        <f t="shared" si="21"/>
        <v>0</v>
      </c>
      <c r="U58" s="13">
        <v>0</v>
      </c>
      <c r="V58" s="13">
        <v>0</v>
      </c>
      <c r="W58" s="13">
        <f t="shared" si="22"/>
        <v>100</v>
      </c>
      <c r="X58" s="13">
        <f t="shared" si="23"/>
        <v>100</v>
      </c>
    </row>
    <row r="59" spans="2:24">
      <c r="B59" s="21">
        <v>44047</v>
      </c>
      <c r="C59" s="13">
        <v>640.51959999999997</v>
      </c>
      <c r="D59" s="13">
        <v>796.28766666666661</v>
      </c>
      <c r="E59" s="13">
        <v>848.78549999999996</v>
      </c>
      <c r="F59" s="13">
        <v>691.29200000000003</v>
      </c>
      <c r="G59" s="14">
        <v>0</v>
      </c>
      <c r="H59" s="14">
        <v>0</v>
      </c>
      <c r="I59" s="14">
        <v>0</v>
      </c>
      <c r="J59" s="5">
        <v>62</v>
      </c>
      <c r="K59" s="5">
        <v>38</v>
      </c>
      <c r="L59" s="5">
        <v>0</v>
      </c>
      <c r="M59" s="5">
        <v>0</v>
      </c>
      <c r="N59" s="33">
        <f t="shared" si="17"/>
        <v>0</v>
      </c>
      <c r="O59" s="5">
        <v>24</v>
      </c>
      <c r="P59" s="5">
        <v>24</v>
      </c>
      <c r="Q59" s="33">
        <f t="shared" si="18"/>
        <v>0.38709677419354838</v>
      </c>
      <c r="R59" s="33">
        <f t="shared" si="19"/>
        <v>0</v>
      </c>
      <c r="S59" s="33">
        <f t="shared" si="20"/>
        <v>0.63157894736842102</v>
      </c>
      <c r="T59" s="33">
        <f t="shared" si="21"/>
        <v>0</v>
      </c>
      <c r="U59" s="13">
        <v>0</v>
      </c>
      <c r="V59" s="13">
        <v>0</v>
      </c>
      <c r="W59" s="13">
        <f t="shared" si="22"/>
        <v>100</v>
      </c>
      <c r="X59" s="13">
        <f t="shared" si="23"/>
        <v>100</v>
      </c>
    </row>
    <row r="60" spans="2:24">
      <c r="B60" s="21">
        <v>44048</v>
      </c>
      <c r="C60" s="13">
        <v>535.3652222222222</v>
      </c>
      <c r="D60" s="13">
        <v>602.03566666666666</v>
      </c>
      <c r="E60" s="13">
        <v>722.45225000000005</v>
      </c>
      <c r="F60" s="13">
        <v>361.20249999999999</v>
      </c>
      <c r="G60" s="14">
        <v>0</v>
      </c>
      <c r="H60" s="14">
        <v>0</v>
      </c>
      <c r="I60" s="14">
        <v>0</v>
      </c>
      <c r="J60" s="5">
        <v>170</v>
      </c>
      <c r="K60" s="5">
        <v>119</v>
      </c>
      <c r="L60" s="5">
        <v>0</v>
      </c>
      <c r="M60" s="5">
        <v>0</v>
      </c>
      <c r="N60" s="33">
        <f t="shared" si="17"/>
        <v>0</v>
      </c>
      <c r="O60" s="5">
        <v>95</v>
      </c>
      <c r="P60" s="5">
        <v>93</v>
      </c>
      <c r="Q60" s="33">
        <f t="shared" si="18"/>
        <v>0.55882352941176472</v>
      </c>
      <c r="R60" s="33">
        <f t="shared" si="19"/>
        <v>0</v>
      </c>
      <c r="S60" s="33">
        <f t="shared" si="20"/>
        <v>0.78151260504201681</v>
      </c>
      <c r="T60" s="33">
        <f t="shared" si="21"/>
        <v>0</v>
      </c>
      <c r="U60" s="13">
        <v>0</v>
      </c>
      <c r="V60" s="13">
        <v>0</v>
      </c>
      <c r="W60" s="13">
        <f t="shared" si="22"/>
        <v>100</v>
      </c>
      <c r="X60" s="13">
        <f t="shared" si="23"/>
        <v>100</v>
      </c>
    </row>
    <row r="61" spans="2:24">
      <c r="B61" s="21">
        <v>44049</v>
      </c>
      <c r="C61" s="13">
        <v>500.91414285714285</v>
      </c>
      <c r="D61" s="13">
        <v>549.68449999999996</v>
      </c>
      <c r="E61" s="13">
        <v>737.42849999999999</v>
      </c>
      <c r="F61" s="13">
        <v>361.94049999999999</v>
      </c>
      <c r="G61" s="14">
        <v>0</v>
      </c>
      <c r="H61" s="14">
        <v>0</v>
      </c>
      <c r="I61" s="14">
        <v>0</v>
      </c>
      <c r="J61" s="5">
        <v>219</v>
      </c>
      <c r="K61" s="5">
        <v>192</v>
      </c>
      <c r="L61" s="5">
        <v>0</v>
      </c>
      <c r="M61" s="5">
        <v>0</v>
      </c>
      <c r="N61" s="33">
        <f t="shared" si="17"/>
        <v>0</v>
      </c>
      <c r="O61" s="5">
        <v>178</v>
      </c>
      <c r="P61" s="5">
        <v>177</v>
      </c>
      <c r="Q61" s="33">
        <f t="shared" si="18"/>
        <v>0.81278538812785384</v>
      </c>
      <c r="R61" s="33">
        <f t="shared" si="19"/>
        <v>0</v>
      </c>
      <c r="S61" s="33">
        <f t="shared" si="20"/>
        <v>0.921875</v>
      </c>
      <c r="T61" s="33">
        <f t="shared" si="21"/>
        <v>0</v>
      </c>
      <c r="U61" s="13">
        <v>0</v>
      </c>
      <c r="V61" s="13">
        <v>0</v>
      </c>
      <c r="W61" s="13">
        <f t="shared" si="22"/>
        <v>100</v>
      </c>
      <c r="X61" s="13">
        <f t="shared" si="23"/>
        <v>100</v>
      </c>
    </row>
    <row r="62" spans="2:24">
      <c r="B62" s="21">
        <v>44050</v>
      </c>
      <c r="C62" s="13">
        <v>607.0104</v>
      </c>
      <c r="D62" s="13">
        <v>723.06200000000001</v>
      </c>
      <c r="E62" s="13">
        <v>852.77749999999992</v>
      </c>
      <c r="F62" s="13">
        <v>463.63099999999997</v>
      </c>
      <c r="G62" s="14">
        <v>0</v>
      </c>
      <c r="H62" s="14">
        <v>0</v>
      </c>
      <c r="I62" s="14">
        <v>0</v>
      </c>
      <c r="J62" s="5">
        <v>247</v>
      </c>
      <c r="K62" s="5">
        <v>221</v>
      </c>
      <c r="L62" s="5">
        <v>0</v>
      </c>
      <c r="M62" s="5">
        <v>1</v>
      </c>
      <c r="N62" s="33">
        <f t="shared" si="17"/>
        <v>4.5248868778280547E-3</v>
      </c>
      <c r="O62" s="5">
        <v>202</v>
      </c>
      <c r="P62" s="5">
        <v>202</v>
      </c>
      <c r="Q62" s="33">
        <f t="shared" si="18"/>
        <v>0.81781376518218618</v>
      </c>
      <c r="R62" s="33">
        <f t="shared" si="19"/>
        <v>0</v>
      </c>
      <c r="S62" s="33">
        <f t="shared" si="20"/>
        <v>0.91402714932126694</v>
      </c>
      <c r="T62" s="33">
        <f t="shared" si="21"/>
        <v>2.0474601257140519E-5</v>
      </c>
      <c r="U62" s="13">
        <v>0</v>
      </c>
      <c r="V62" s="13">
        <v>0</v>
      </c>
      <c r="W62" s="13">
        <f t="shared" si="22"/>
        <v>100</v>
      </c>
      <c r="X62" s="13">
        <f t="shared" si="23"/>
        <v>100</v>
      </c>
    </row>
    <row r="63" spans="2:24">
      <c r="B63" s="20">
        <v>44051</v>
      </c>
      <c r="C63" s="13">
        <v>510.9414285714285</v>
      </c>
      <c r="D63" s="13">
        <v>435.98220000000003</v>
      </c>
      <c r="E63" s="13">
        <v>601.10366666666664</v>
      </c>
      <c r="F63" s="13">
        <v>188.3</v>
      </c>
      <c r="G63" s="14">
        <v>0</v>
      </c>
      <c r="H63" s="14">
        <v>0</v>
      </c>
      <c r="I63" s="14">
        <v>0</v>
      </c>
      <c r="J63" s="5">
        <v>313</v>
      </c>
      <c r="K63" s="5">
        <v>273</v>
      </c>
      <c r="L63" s="5">
        <v>0</v>
      </c>
      <c r="M63" s="5">
        <v>2</v>
      </c>
      <c r="N63" s="33">
        <f t="shared" si="17"/>
        <v>7.326007326007326E-3</v>
      </c>
      <c r="O63" s="5">
        <v>220</v>
      </c>
      <c r="P63" s="5">
        <v>217</v>
      </c>
      <c r="Q63" s="33">
        <f t="shared" si="18"/>
        <v>0.70287539936102239</v>
      </c>
      <c r="R63" s="33">
        <f t="shared" si="19"/>
        <v>0</v>
      </c>
      <c r="S63" s="33">
        <f t="shared" si="20"/>
        <v>0.79487179487179482</v>
      </c>
      <c r="T63" s="33">
        <f t="shared" si="21"/>
        <v>2.6835191670356507E-5</v>
      </c>
      <c r="U63" s="13">
        <v>0</v>
      </c>
      <c r="V63" s="13">
        <v>0</v>
      </c>
      <c r="W63" s="13">
        <f t="shared" si="22"/>
        <v>100</v>
      </c>
      <c r="X63" s="13">
        <f t="shared" si="23"/>
        <v>100</v>
      </c>
    </row>
    <row r="64" spans="2:24">
      <c r="B64" s="20">
        <v>44052</v>
      </c>
      <c r="C64" s="13">
        <v>642.65960000000007</v>
      </c>
      <c r="D64" s="13">
        <v>739.14666666666665</v>
      </c>
      <c r="E64" s="13">
        <v>995.08300000000008</v>
      </c>
      <c r="F64" s="13">
        <v>227.274</v>
      </c>
      <c r="G64" s="14">
        <v>0</v>
      </c>
      <c r="H64" s="14">
        <v>0</v>
      </c>
      <c r="I64" s="14">
        <v>0</v>
      </c>
      <c r="J64" s="5">
        <v>265</v>
      </c>
      <c r="K64" s="5">
        <v>232</v>
      </c>
      <c r="L64" s="5">
        <v>0</v>
      </c>
      <c r="M64" s="5">
        <v>1</v>
      </c>
      <c r="N64" s="33">
        <f t="shared" si="17"/>
        <v>4.3103448275862068E-3</v>
      </c>
      <c r="O64" s="5">
        <v>214</v>
      </c>
      <c r="P64" s="5">
        <v>208</v>
      </c>
      <c r="Q64" s="33">
        <f t="shared" si="18"/>
        <v>0.8075471698113208</v>
      </c>
      <c r="R64" s="33">
        <f t="shared" si="19"/>
        <v>0</v>
      </c>
      <c r="S64" s="33">
        <f t="shared" si="20"/>
        <v>0.89655172413793105</v>
      </c>
      <c r="T64" s="33">
        <f t="shared" si="21"/>
        <v>1.8579072532699166E-5</v>
      </c>
      <c r="U64" s="13">
        <v>0</v>
      </c>
      <c r="V64" s="13">
        <v>0</v>
      </c>
      <c r="W64" s="13">
        <f t="shared" si="22"/>
        <v>100</v>
      </c>
      <c r="X64" s="13">
        <f t="shared" si="23"/>
        <v>100</v>
      </c>
    </row>
    <row r="65" spans="2:24">
      <c r="B65" s="31">
        <v>44053</v>
      </c>
      <c r="C65" s="13">
        <v>698.73400000000004</v>
      </c>
      <c r="D65" s="13">
        <v>607.12433333333331</v>
      </c>
      <c r="E65" s="13">
        <v>750.79150000000004</v>
      </c>
      <c r="F65" s="13">
        <v>319.79000000000002</v>
      </c>
      <c r="G65" s="14">
        <v>0</v>
      </c>
      <c r="H65" s="14">
        <v>0</v>
      </c>
      <c r="I65" s="14">
        <v>0</v>
      </c>
      <c r="J65" s="5">
        <v>246</v>
      </c>
      <c r="K65" s="5">
        <v>219</v>
      </c>
      <c r="L65" s="5">
        <v>1</v>
      </c>
      <c r="M65" s="5">
        <v>1</v>
      </c>
      <c r="N65" s="33">
        <f t="shared" si="17"/>
        <v>4.5662100456621002E-3</v>
      </c>
      <c r="O65" s="5">
        <v>194</v>
      </c>
      <c r="P65" s="5">
        <v>195</v>
      </c>
      <c r="Q65" s="33">
        <f t="shared" si="18"/>
        <v>0.78861788617886175</v>
      </c>
      <c r="R65" s="33">
        <f t="shared" si="19"/>
        <v>4.0650406504065045E-3</v>
      </c>
      <c r="S65" s="33">
        <f t="shared" si="20"/>
        <v>0.8904109589041096</v>
      </c>
      <c r="T65" s="33">
        <f t="shared" si="21"/>
        <v>2.0850274181105481E-5</v>
      </c>
      <c r="U65" s="13">
        <v>0</v>
      </c>
      <c r="V65" s="13">
        <v>0</v>
      </c>
      <c r="W65" s="13">
        <f t="shared" si="22"/>
        <v>100</v>
      </c>
      <c r="X65" s="13">
        <f t="shared" si="23"/>
        <v>100</v>
      </c>
    </row>
    <row r="66" spans="2:24">
      <c r="B66" s="21">
        <v>44054</v>
      </c>
      <c r="C66" s="13">
        <v>641.33900000000006</v>
      </c>
      <c r="D66" s="13">
        <v>652.49700000000007</v>
      </c>
      <c r="E66" s="13">
        <v>1043.2855</v>
      </c>
      <c r="F66" s="13">
        <v>261.70850000000002</v>
      </c>
      <c r="G66" s="14">
        <v>0</v>
      </c>
      <c r="H66" s="14">
        <v>0</v>
      </c>
      <c r="I66" s="14">
        <v>0</v>
      </c>
      <c r="J66" s="5">
        <v>242</v>
      </c>
      <c r="K66" s="5">
        <v>207</v>
      </c>
      <c r="L66" s="5">
        <v>1</v>
      </c>
      <c r="M66" s="5">
        <v>1</v>
      </c>
      <c r="N66" s="33">
        <f t="shared" si="17"/>
        <v>4.830917874396135E-3</v>
      </c>
      <c r="O66" s="5">
        <v>194</v>
      </c>
      <c r="P66" s="5">
        <v>190</v>
      </c>
      <c r="Q66" s="33">
        <f t="shared" si="18"/>
        <v>0.80165289256198347</v>
      </c>
      <c r="R66" s="33">
        <f t="shared" si="19"/>
        <v>4.1322314049586778E-3</v>
      </c>
      <c r="S66" s="33">
        <f t="shared" si="20"/>
        <v>0.91787439613526567</v>
      </c>
      <c r="T66" s="33">
        <f t="shared" si="21"/>
        <v>2.3337767509160072E-5</v>
      </c>
      <c r="U66" s="13">
        <v>0</v>
      </c>
      <c r="V66" s="13">
        <v>0</v>
      </c>
      <c r="W66" s="13">
        <f t="shared" si="22"/>
        <v>100</v>
      </c>
      <c r="X66" s="13">
        <f t="shared" si="23"/>
        <v>100</v>
      </c>
    </row>
    <row r="67" spans="2:24">
      <c r="B67" s="21">
        <v>44055</v>
      </c>
      <c r="C67" s="13">
        <v>757.31400000000008</v>
      </c>
      <c r="D67" s="13">
        <v>707.2733333333332</v>
      </c>
      <c r="E67" s="13">
        <v>882.5</v>
      </c>
      <c r="F67" s="13">
        <v>356.82</v>
      </c>
      <c r="G67" s="14">
        <v>0</v>
      </c>
      <c r="H67" s="14">
        <v>0</v>
      </c>
      <c r="I67" s="14">
        <v>0</v>
      </c>
      <c r="J67" s="5">
        <v>228</v>
      </c>
      <c r="K67" s="5">
        <v>194</v>
      </c>
      <c r="L67" s="5">
        <v>0</v>
      </c>
      <c r="M67" s="5">
        <v>1</v>
      </c>
      <c r="N67" s="33">
        <f t="shared" si="17"/>
        <v>5.1546391752577319E-3</v>
      </c>
      <c r="O67" s="5">
        <v>196</v>
      </c>
      <c r="P67" s="5">
        <v>188</v>
      </c>
      <c r="Q67" s="33">
        <f t="shared" si="18"/>
        <v>0.85964912280701755</v>
      </c>
      <c r="R67" s="33">
        <f t="shared" si="19"/>
        <v>0</v>
      </c>
      <c r="S67" s="33">
        <f t="shared" si="20"/>
        <v>0.96907216494845361</v>
      </c>
      <c r="T67" s="33">
        <f t="shared" si="21"/>
        <v>2.6570305027101709E-5</v>
      </c>
      <c r="U67" s="13">
        <v>0</v>
      </c>
      <c r="V67" s="13">
        <v>0</v>
      </c>
      <c r="W67" s="13">
        <f t="shared" si="22"/>
        <v>100</v>
      </c>
      <c r="X67" s="13">
        <f t="shared" si="23"/>
        <v>100</v>
      </c>
    </row>
    <row r="68" spans="2:24">
      <c r="B68" s="21">
        <v>44056</v>
      </c>
      <c r="C68" s="13">
        <v>594.62849999999992</v>
      </c>
      <c r="D68" s="13">
        <v>666.56466666666665</v>
      </c>
      <c r="E68" s="13">
        <v>768.625</v>
      </c>
      <c r="F68" s="13">
        <v>462.44400000000002</v>
      </c>
      <c r="G68" s="14">
        <v>0</v>
      </c>
      <c r="H68" s="14">
        <v>0</v>
      </c>
      <c r="I68" s="14">
        <v>0</v>
      </c>
      <c r="J68" s="5">
        <v>683</v>
      </c>
      <c r="K68" s="5">
        <v>205</v>
      </c>
      <c r="L68" s="5">
        <v>0</v>
      </c>
      <c r="M68" s="5">
        <v>1</v>
      </c>
      <c r="N68" s="33">
        <f t="shared" si="17"/>
        <v>4.8780487804878049E-3</v>
      </c>
      <c r="O68" s="5">
        <v>195</v>
      </c>
      <c r="P68" s="5">
        <v>188</v>
      </c>
      <c r="Q68" s="33">
        <f t="shared" si="18"/>
        <v>0.28550512445095166</v>
      </c>
      <c r="R68" s="33">
        <f t="shared" si="19"/>
        <v>0</v>
      </c>
      <c r="S68" s="33">
        <f t="shared" si="20"/>
        <v>0.91707317073170735</v>
      </c>
      <c r="T68" s="33">
        <f t="shared" si="21"/>
        <v>2.3795359904818562E-5</v>
      </c>
      <c r="U68" s="13">
        <v>0</v>
      </c>
      <c r="V68" s="13">
        <v>0</v>
      </c>
      <c r="W68" s="13">
        <f t="shared" si="22"/>
        <v>100</v>
      </c>
      <c r="X68" s="13">
        <f t="shared" si="23"/>
        <v>100</v>
      </c>
    </row>
    <row r="69" spans="2:24">
      <c r="B69" s="21">
        <v>44057</v>
      </c>
      <c r="C69" s="13">
        <v>621.65633333333335</v>
      </c>
      <c r="D69" s="13">
        <v>592.89599999999996</v>
      </c>
      <c r="E69" s="13">
        <v>851.58349999999996</v>
      </c>
      <c r="F69" s="13">
        <v>334.20849999999996</v>
      </c>
      <c r="G69" s="14">
        <v>0</v>
      </c>
      <c r="H69" s="14">
        <v>0</v>
      </c>
      <c r="I69" s="14">
        <v>0</v>
      </c>
      <c r="J69" s="5">
        <v>245</v>
      </c>
      <c r="K69" s="5">
        <v>217</v>
      </c>
      <c r="L69" s="5">
        <v>1</v>
      </c>
      <c r="M69" s="5">
        <v>1</v>
      </c>
      <c r="N69" s="33">
        <f t="shared" si="17"/>
        <v>4.608294930875576E-3</v>
      </c>
      <c r="O69" s="5">
        <v>194</v>
      </c>
      <c r="P69" s="5">
        <v>192</v>
      </c>
      <c r="Q69" s="33">
        <f t="shared" si="18"/>
        <v>0.7918367346938775</v>
      </c>
      <c r="R69" s="33">
        <f t="shared" si="19"/>
        <v>4.0816326530612249E-3</v>
      </c>
      <c r="S69" s="33">
        <f t="shared" si="20"/>
        <v>0.88479262672811065</v>
      </c>
      <c r="T69" s="33">
        <f t="shared" si="21"/>
        <v>2.1236382169933532E-5</v>
      </c>
      <c r="U69" s="13">
        <v>0</v>
      </c>
      <c r="V69" s="13">
        <v>0</v>
      </c>
      <c r="W69" s="13">
        <f t="shared" si="22"/>
        <v>100</v>
      </c>
      <c r="X69" s="13">
        <f t="shared" si="23"/>
        <v>100</v>
      </c>
    </row>
    <row r="70" spans="2:24">
      <c r="B70" s="20">
        <v>44058</v>
      </c>
      <c r="C70" s="13">
        <v>628.36680000000001</v>
      </c>
      <c r="D70" s="13">
        <v>631.65633333333335</v>
      </c>
      <c r="E70" s="13">
        <v>806.79150000000004</v>
      </c>
      <c r="F70" s="13">
        <v>281.38600000000002</v>
      </c>
      <c r="G70" s="14">
        <v>0</v>
      </c>
      <c r="H70" s="14">
        <v>0</v>
      </c>
      <c r="I70" s="14">
        <v>0</v>
      </c>
      <c r="J70" s="5">
        <v>245</v>
      </c>
      <c r="K70" s="5">
        <v>213</v>
      </c>
      <c r="L70" s="5">
        <v>1</v>
      </c>
      <c r="M70" s="5">
        <v>1</v>
      </c>
      <c r="N70" s="33">
        <f t="shared" si="17"/>
        <v>4.6948356807511738E-3</v>
      </c>
      <c r="O70" s="5">
        <v>192</v>
      </c>
      <c r="P70" s="5">
        <v>189</v>
      </c>
      <c r="Q70" s="33">
        <f t="shared" si="18"/>
        <v>0.78367346938775506</v>
      </c>
      <c r="R70" s="33">
        <f t="shared" si="19"/>
        <v>4.0816326530612249E-3</v>
      </c>
      <c r="S70" s="33">
        <f t="shared" si="20"/>
        <v>0.88732394366197187</v>
      </c>
      <c r="T70" s="33">
        <f t="shared" si="21"/>
        <v>2.2041482069254338E-5</v>
      </c>
      <c r="U70" s="13">
        <v>0</v>
      </c>
      <c r="V70" s="13">
        <v>0</v>
      </c>
      <c r="W70" s="13">
        <f t="shared" si="22"/>
        <v>100</v>
      </c>
      <c r="X70" s="13">
        <f t="shared" si="23"/>
        <v>100</v>
      </c>
    </row>
    <row r="71" spans="2:24">
      <c r="B71" s="20">
        <v>44059</v>
      </c>
      <c r="C71" s="13">
        <v>665.74199999999996</v>
      </c>
      <c r="D71" s="13">
        <v>816.66166666666675</v>
      </c>
      <c r="E71" s="13">
        <v>1072.125</v>
      </c>
      <c r="F71" s="13">
        <v>305.73500000000001</v>
      </c>
      <c r="G71" s="14">
        <v>0</v>
      </c>
      <c r="H71" s="14">
        <v>0</v>
      </c>
      <c r="I71" s="14">
        <v>0</v>
      </c>
      <c r="J71" s="5">
        <v>242</v>
      </c>
      <c r="K71" s="5">
        <v>213</v>
      </c>
      <c r="L71" s="5">
        <v>0</v>
      </c>
      <c r="M71" s="5">
        <v>1</v>
      </c>
      <c r="N71" s="33">
        <f t="shared" si="17"/>
        <v>4.6948356807511738E-3</v>
      </c>
      <c r="O71" s="5">
        <v>192</v>
      </c>
      <c r="P71" s="5">
        <v>189</v>
      </c>
      <c r="Q71" s="33">
        <f t="shared" si="18"/>
        <v>0.79338842975206614</v>
      </c>
      <c r="R71" s="33">
        <f t="shared" si="19"/>
        <v>0</v>
      </c>
      <c r="S71" s="33">
        <f t="shared" si="20"/>
        <v>0.88732394366197187</v>
      </c>
      <c r="T71" s="33">
        <f t="shared" si="21"/>
        <v>2.2041482069254338E-5</v>
      </c>
      <c r="U71" s="13">
        <v>0</v>
      </c>
      <c r="V71" s="13">
        <v>0</v>
      </c>
      <c r="W71" s="13">
        <f t="shared" si="22"/>
        <v>100</v>
      </c>
      <c r="X71" s="13">
        <f t="shared" si="23"/>
        <v>100</v>
      </c>
    </row>
    <row r="72" spans="2:24">
      <c r="B72" s="31">
        <v>44060</v>
      </c>
      <c r="C72" s="13">
        <v>563.07259999999997</v>
      </c>
      <c r="D72" s="13">
        <v>664.03233333333321</v>
      </c>
      <c r="E72" s="13">
        <v>842.25</v>
      </c>
      <c r="F72" s="13">
        <v>307.59699999999998</v>
      </c>
      <c r="G72" s="14">
        <v>0</v>
      </c>
      <c r="H72" s="14">
        <v>0</v>
      </c>
      <c r="I72" s="14">
        <v>0</v>
      </c>
      <c r="J72" s="5">
        <v>232</v>
      </c>
      <c r="K72" s="5">
        <v>205</v>
      </c>
      <c r="L72" s="5">
        <v>0</v>
      </c>
      <c r="M72" s="5">
        <v>1</v>
      </c>
      <c r="N72" s="33">
        <f t="shared" si="17"/>
        <v>4.8780487804878049E-3</v>
      </c>
      <c r="O72" s="5">
        <v>182</v>
      </c>
      <c r="P72" s="5">
        <v>181</v>
      </c>
      <c r="Q72" s="33">
        <f t="shared" si="18"/>
        <v>0.78448275862068961</v>
      </c>
      <c r="R72" s="33">
        <f t="shared" si="19"/>
        <v>0</v>
      </c>
      <c r="S72" s="33">
        <f t="shared" si="20"/>
        <v>0.88292682926829269</v>
      </c>
      <c r="T72" s="33">
        <f t="shared" si="21"/>
        <v>2.3795359904818562E-5</v>
      </c>
      <c r="U72" s="13">
        <v>0</v>
      </c>
      <c r="V72" s="13">
        <v>0</v>
      </c>
      <c r="W72" s="13">
        <f t="shared" si="22"/>
        <v>100</v>
      </c>
      <c r="X72" s="13">
        <f t="shared" si="23"/>
        <v>100</v>
      </c>
    </row>
    <row r="73" spans="2:24">
      <c r="B73" s="21">
        <v>44061</v>
      </c>
      <c r="C73" s="13">
        <v>2269.0142000000001</v>
      </c>
      <c r="D73" s="13">
        <v>667.90600000000006</v>
      </c>
      <c r="E73" s="13">
        <v>845.25</v>
      </c>
      <c r="F73" s="13">
        <v>313.21800000000002</v>
      </c>
      <c r="G73" s="14">
        <v>0</v>
      </c>
      <c r="H73" s="14">
        <v>0</v>
      </c>
      <c r="I73" s="14">
        <v>0</v>
      </c>
      <c r="J73" s="5">
        <v>246</v>
      </c>
      <c r="K73" s="5">
        <v>217</v>
      </c>
      <c r="L73" s="5">
        <v>2</v>
      </c>
      <c r="M73" s="5">
        <v>2</v>
      </c>
      <c r="N73" s="33">
        <f t="shared" si="17"/>
        <v>9.2165898617511521E-3</v>
      </c>
      <c r="O73" s="5">
        <v>194</v>
      </c>
      <c r="P73" s="5">
        <v>192</v>
      </c>
      <c r="Q73" s="33">
        <f t="shared" si="18"/>
        <v>0.78861788617886175</v>
      </c>
      <c r="R73" s="33">
        <f t="shared" si="19"/>
        <v>8.130081300813009E-3</v>
      </c>
      <c r="S73" s="33">
        <f t="shared" si="20"/>
        <v>0.88479262672811065</v>
      </c>
      <c r="T73" s="33">
        <f t="shared" si="21"/>
        <v>4.2472764339867063E-5</v>
      </c>
      <c r="U73" s="13">
        <v>0</v>
      </c>
      <c r="V73" s="13">
        <v>0</v>
      </c>
      <c r="W73" s="13">
        <f t="shared" si="22"/>
        <v>100</v>
      </c>
      <c r="X73" s="13">
        <f t="shared" si="23"/>
        <v>100</v>
      </c>
    </row>
    <row r="74" spans="2:24">
      <c r="B74" s="21">
        <v>44062</v>
      </c>
      <c r="C74" s="13">
        <v>498.57287500000001</v>
      </c>
      <c r="D74" s="13">
        <v>513.32425000000001</v>
      </c>
      <c r="E74" s="13">
        <v>762.91650000000004</v>
      </c>
      <c r="F74" s="13">
        <v>263.73199999999997</v>
      </c>
      <c r="G74" s="14">
        <v>0</v>
      </c>
      <c r="H74" s="14">
        <v>0</v>
      </c>
      <c r="I74" s="14">
        <v>0</v>
      </c>
      <c r="J74" s="5">
        <v>693</v>
      </c>
      <c r="K74" s="5">
        <v>220</v>
      </c>
      <c r="L74" s="5">
        <v>2</v>
      </c>
      <c r="M74" s="5">
        <v>1</v>
      </c>
      <c r="N74" s="33">
        <f t="shared" si="17"/>
        <v>4.5454545454545452E-3</v>
      </c>
      <c r="O74" s="5">
        <v>197</v>
      </c>
      <c r="P74" s="5">
        <v>194</v>
      </c>
      <c r="Q74" s="33">
        <f t="shared" si="18"/>
        <v>0.28427128427128429</v>
      </c>
      <c r="R74" s="33">
        <f t="shared" si="19"/>
        <v>2.886002886002886E-3</v>
      </c>
      <c r="S74" s="33">
        <f t="shared" si="20"/>
        <v>0.88181818181818183</v>
      </c>
      <c r="T74" s="33">
        <f t="shared" si="21"/>
        <v>2.0661157024793387E-5</v>
      </c>
      <c r="U74" s="13">
        <v>0</v>
      </c>
      <c r="V74" s="13">
        <v>0</v>
      </c>
      <c r="W74" s="13">
        <f t="shared" si="22"/>
        <v>100</v>
      </c>
      <c r="X74" s="13">
        <f t="shared" si="23"/>
        <v>100</v>
      </c>
    </row>
    <row r="75" spans="2:24">
      <c r="B75" s="21">
        <v>44063</v>
      </c>
      <c r="C75" s="13">
        <v>588.51900000000001</v>
      </c>
      <c r="D75" s="13">
        <v>566.53674999999998</v>
      </c>
      <c r="E75" s="13">
        <v>782.125</v>
      </c>
      <c r="F75" s="13">
        <v>350.94849999999997</v>
      </c>
      <c r="G75" s="14">
        <v>0</v>
      </c>
      <c r="H75" s="14">
        <v>0</v>
      </c>
      <c r="I75" s="14">
        <v>0</v>
      </c>
      <c r="J75" s="5">
        <v>265</v>
      </c>
      <c r="K75" s="5">
        <v>238</v>
      </c>
      <c r="L75" s="5">
        <v>0</v>
      </c>
      <c r="M75" s="5">
        <v>1</v>
      </c>
      <c r="N75" s="33">
        <f t="shared" si="17"/>
        <v>4.2016806722689074E-3</v>
      </c>
      <c r="O75" s="5">
        <v>212</v>
      </c>
      <c r="P75" s="5">
        <v>213</v>
      </c>
      <c r="Q75" s="33">
        <f t="shared" si="18"/>
        <v>0.8</v>
      </c>
      <c r="R75" s="33">
        <f t="shared" si="19"/>
        <v>0</v>
      </c>
      <c r="S75" s="33">
        <f t="shared" si="20"/>
        <v>0.89495798319327735</v>
      </c>
      <c r="T75" s="33">
        <f t="shared" si="21"/>
        <v>1.7654120471718099E-5</v>
      </c>
      <c r="U75" s="13">
        <v>0</v>
      </c>
      <c r="V75" s="13">
        <v>0</v>
      </c>
      <c r="W75" s="13">
        <f t="shared" si="22"/>
        <v>100</v>
      </c>
      <c r="X75" s="13">
        <f t="shared" si="23"/>
        <v>100</v>
      </c>
    </row>
    <row r="76" spans="2:24">
      <c r="B76" s="21">
        <v>44064</v>
      </c>
      <c r="C76" s="13">
        <v>616.2944</v>
      </c>
      <c r="D76" s="13">
        <v>572.57399999999996</v>
      </c>
      <c r="E76" s="13">
        <v>749.45799999999997</v>
      </c>
      <c r="F76" s="13">
        <v>218.80600000000001</v>
      </c>
      <c r="G76" s="14">
        <v>0</v>
      </c>
      <c r="H76" s="14">
        <v>0</v>
      </c>
      <c r="I76" s="14">
        <v>0</v>
      </c>
      <c r="J76" s="5">
        <v>270</v>
      </c>
      <c r="K76" s="5">
        <v>241</v>
      </c>
      <c r="L76" s="5">
        <v>2</v>
      </c>
      <c r="M76" s="5">
        <v>0</v>
      </c>
      <c r="N76" s="33">
        <f t="shared" si="17"/>
        <v>0</v>
      </c>
      <c r="O76" s="5">
        <v>217</v>
      </c>
      <c r="P76" s="5">
        <v>217</v>
      </c>
      <c r="Q76" s="33">
        <f t="shared" si="18"/>
        <v>0.8037037037037037</v>
      </c>
      <c r="R76" s="33">
        <f t="shared" si="19"/>
        <v>7.4074074074074077E-3</v>
      </c>
      <c r="S76" s="33">
        <f t="shared" si="20"/>
        <v>0.90041493775933612</v>
      </c>
      <c r="T76" s="33">
        <f t="shared" si="21"/>
        <v>0</v>
      </c>
      <c r="U76" s="13">
        <v>0</v>
      </c>
      <c r="V76" s="13">
        <v>0</v>
      </c>
      <c r="W76" s="13">
        <f t="shared" si="22"/>
        <v>100</v>
      </c>
      <c r="X76" s="13">
        <f t="shared" si="23"/>
        <v>100</v>
      </c>
    </row>
    <row r="77" spans="2:24">
      <c r="B77" s="20">
        <v>44065</v>
      </c>
      <c r="C77" s="13">
        <v>1238.822142857143</v>
      </c>
      <c r="D77" s="13">
        <v>741.51260000000002</v>
      </c>
      <c r="E77" s="13">
        <v>1084.8946666666666</v>
      </c>
      <c r="F77" s="13">
        <v>226.43950000000001</v>
      </c>
      <c r="G77" s="14">
        <v>0</v>
      </c>
      <c r="H77" s="14">
        <v>0</v>
      </c>
      <c r="I77" s="14">
        <v>0</v>
      </c>
      <c r="J77" s="5">
        <v>289</v>
      </c>
      <c r="K77" s="5">
        <v>252</v>
      </c>
      <c r="L77" s="5">
        <v>3</v>
      </c>
      <c r="M77" s="5">
        <v>2</v>
      </c>
      <c r="N77" s="33">
        <f t="shared" si="17"/>
        <v>7.9365079365079361E-3</v>
      </c>
      <c r="O77" s="5">
        <v>216</v>
      </c>
      <c r="P77" s="5">
        <v>211</v>
      </c>
      <c r="Q77" s="33">
        <f t="shared" si="18"/>
        <v>0.74740484429065746</v>
      </c>
      <c r="R77" s="33">
        <f t="shared" si="19"/>
        <v>1.0380622837370242E-2</v>
      </c>
      <c r="S77" s="33">
        <f t="shared" si="20"/>
        <v>0.83730158730158732</v>
      </c>
      <c r="T77" s="33">
        <f t="shared" si="21"/>
        <v>3.1494079113126728E-5</v>
      </c>
      <c r="U77" s="13">
        <v>0</v>
      </c>
      <c r="V77" s="13">
        <v>0</v>
      </c>
      <c r="W77" s="13">
        <f t="shared" si="22"/>
        <v>100</v>
      </c>
      <c r="X77" s="13">
        <f t="shared" si="23"/>
        <v>100</v>
      </c>
    </row>
    <row r="78" spans="2:24">
      <c r="B78" s="20">
        <v>44066</v>
      </c>
      <c r="C78" s="13">
        <v>551.5376</v>
      </c>
      <c r="D78" s="13">
        <v>589.74933333333331</v>
      </c>
      <c r="E78" s="13">
        <v>766.75</v>
      </c>
      <c r="F78" s="13">
        <v>235.74799999999999</v>
      </c>
      <c r="G78" s="14">
        <v>0</v>
      </c>
      <c r="H78" s="14">
        <v>0</v>
      </c>
      <c r="I78" s="14">
        <v>0</v>
      </c>
      <c r="J78" s="5">
        <v>274</v>
      </c>
      <c r="K78" s="5">
        <v>246</v>
      </c>
      <c r="L78" s="5">
        <v>0</v>
      </c>
      <c r="M78" s="5">
        <v>1</v>
      </c>
      <c r="N78" s="33">
        <f t="shared" si="17"/>
        <v>4.0650406504065045E-3</v>
      </c>
      <c r="O78" s="5">
        <v>213</v>
      </c>
      <c r="P78" s="5">
        <v>214</v>
      </c>
      <c r="Q78" s="33">
        <f t="shared" si="18"/>
        <v>0.77737226277372262</v>
      </c>
      <c r="R78" s="33">
        <f t="shared" si="19"/>
        <v>0</v>
      </c>
      <c r="S78" s="33">
        <f t="shared" si="20"/>
        <v>0.86991869918699183</v>
      </c>
      <c r="T78" s="33">
        <f t="shared" si="21"/>
        <v>1.6524555489457336E-5</v>
      </c>
      <c r="U78" s="13">
        <v>0</v>
      </c>
      <c r="V78" s="13">
        <v>0</v>
      </c>
      <c r="W78" s="13">
        <f t="shared" si="22"/>
        <v>100</v>
      </c>
      <c r="X78" s="13">
        <f t="shared" si="23"/>
        <v>100</v>
      </c>
    </row>
    <row r="79" spans="2:24">
      <c r="B79" s="31">
        <v>44067</v>
      </c>
      <c r="C79" s="13">
        <v>607.91079999999999</v>
      </c>
      <c r="D79" s="13">
        <v>686.43033333333335</v>
      </c>
      <c r="E79" s="13">
        <v>891.09400000000005</v>
      </c>
      <c r="F79" s="13">
        <v>277.10300000000001</v>
      </c>
      <c r="G79" s="14">
        <v>0</v>
      </c>
      <c r="H79" s="14">
        <v>0</v>
      </c>
      <c r="I79" s="14">
        <v>0</v>
      </c>
      <c r="J79" s="5">
        <v>273</v>
      </c>
      <c r="K79" s="5">
        <v>245</v>
      </c>
      <c r="L79" s="5">
        <v>0</v>
      </c>
      <c r="M79" s="5">
        <v>1</v>
      </c>
      <c r="N79" s="33">
        <f t="shared" si="17"/>
        <v>4.0816326530612249E-3</v>
      </c>
      <c r="O79" s="5">
        <v>213</v>
      </c>
      <c r="P79" s="5">
        <v>213</v>
      </c>
      <c r="Q79" s="33">
        <f t="shared" si="18"/>
        <v>0.78021978021978022</v>
      </c>
      <c r="R79" s="33">
        <f t="shared" si="19"/>
        <v>0</v>
      </c>
      <c r="S79" s="33">
        <f t="shared" si="20"/>
        <v>0.8693877551020408</v>
      </c>
      <c r="T79" s="33">
        <f t="shared" si="21"/>
        <v>1.6659725114535613E-5</v>
      </c>
      <c r="U79" s="13">
        <v>0</v>
      </c>
      <c r="V79" s="13">
        <v>0</v>
      </c>
      <c r="W79" s="13">
        <f t="shared" si="22"/>
        <v>100</v>
      </c>
      <c r="X79" s="13">
        <f t="shared" si="23"/>
        <v>100</v>
      </c>
    </row>
    <row r="80" spans="2:24">
      <c r="B80" s="21">
        <v>44068</v>
      </c>
      <c r="C80" s="13">
        <v>473.71600000000001</v>
      </c>
      <c r="D80" s="13">
        <v>518.80166666666662</v>
      </c>
      <c r="E80" s="13">
        <v>663.46900000000005</v>
      </c>
      <c r="F80" s="13">
        <v>229.46700000000001</v>
      </c>
      <c r="G80" s="14">
        <v>0</v>
      </c>
      <c r="H80" s="14">
        <v>0</v>
      </c>
      <c r="I80" s="14">
        <v>0</v>
      </c>
      <c r="J80" s="5">
        <v>225</v>
      </c>
      <c r="K80" s="5">
        <v>195</v>
      </c>
      <c r="L80" s="5">
        <v>0</v>
      </c>
      <c r="M80" s="5">
        <v>3</v>
      </c>
      <c r="N80" s="33">
        <f t="shared" si="17"/>
        <v>1.5384615384615385E-2</v>
      </c>
      <c r="O80" s="5">
        <v>170</v>
      </c>
      <c r="P80" s="5">
        <v>164</v>
      </c>
      <c r="Q80" s="33">
        <f t="shared" si="18"/>
        <v>0.75555555555555554</v>
      </c>
      <c r="R80" s="33">
        <f t="shared" si="19"/>
        <v>0</v>
      </c>
      <c r="S80" s="33">
        <f t="shared" si="20"/>
        <v>0.84102564102564104</v>
      </c>
      <c r="T80" s="33">
        <f t="shared" si="21"/>
        <v>7.8895463510848135E-5</v>
      </c>
      <c r="U80" s="13">
        <v>0</v>
      </c>
      <c r="V80" s="13">
        <v>0</v>
      </c>
      <c r="W80" s="13">
        <f t="shared" si="22"/>
        <v>100</v>
      </c>
      <c r="X80" s="13">
        <f t="shared" si="23"/>
        <v>100</v>
      </c>
    </row>
    <row r="81" spans="2:24">
      <c r="B81" s="21">
        <v>44069</v>
      </c>
      <c r="C81" s="13">
        <v>585.73450000000003</v>
      </c>
      <c r="D81" s="13">
        <v>599.28700000000003</v>
      </c>
      <c r="E81" s="13">
        <v>833.03150000000005</v>
      </c>
      <c r="F81" s="13">
        <v>365.54250000000002</v>
      </c>
      <c r="G81" s="14">
        <v>0</v>
      </c>
      <c r="H81" s="14">
        <v>0</v>
      </c>
      <c r="I81" s="14">
        <v>0</v>
      </c>
      <c r="J81" s="5">
        <v>157</v>
      </c>
      <c r="K81" s="5">
        <v>128</v>
      </c>
      <c r="L81" s="5">
        <v>0</v>
      </c>
      <c r="M81" s="5">
        <v>2</v>
      </c>
      <c r="N81" s="33">
        <f t="shared" si="17"/>
        <v>1.5625E-2</v>
      </c>
      <c r="O81" s="5">
        <v>96</v>
      </c>
      <c r="P81" s="5">
        <v>94</v>
      </c>
      <c r="Q81" s="33">
        <f t="shared" si="18"/>
        <v>0.61146496815286622</v>
      </c>
      <c r="R81" s="33">
        <f t="shared" si="19"/>
        <v>0</v>
      </c>
      <c r="S81" s="33">
        <f t="shared" si="20"/>
        <v>0.734375</v>
      </c>
      <c r="T81" s="33">
        <f t="shared" si="21"/>
        <v>1.220703125E-4</v>
      </c>
      <c r="U81" s="13">
        <v>0</v>
      </c>
      <c r="V81" s="13">
        <v>0</v>
      </c>
      <c r="W81" s="13">
        <f t="shared" si="22"/>
        <v>100</v>
      </c>
      <c r="X81" s="13">
        <f t="shared" si="23"/>
        <v>100</v>
      </c>
    </row>
    <row r="82" spans="2:24">
      <c r="B82" s="21">
        <v>44070</v>
      </c>
      <c r="C82" s="13">
        <v>551.82299999999998</v>
      </c>
      <c r="D82" s="13">
        <v>768.14266666666663</v>
      </c>
      <c r="E82" s="13">
        <v>896.62799999999993</v>
      </c>
      <c r="F82" s="13">
        <v>511.17200000000003</v>
      </c>
      <c r="G82" s="14">
        <v>0</v>
      </c>
      <c r="H82" s="14">
        <v>0</v>
      </c>
      <c r="I82" s="14">
        <v>0</v>
      </c>
      <c r="J82" s="5">
        <v>97</v>
      </c>
      <c r="K82" s="5">
        <v>54</v>
      </c>
      <c r="L82" s="5">
        <v>0</v>
      </c>
      <c r="M82" s="5">
        <v>1</v>
      </c>
      <c r="N82" s="33">
        <f t="shared" si="17"/>
        <v>1.8518518518518517E-2</v>
      </c>
      <c r="O82" s="5">
        <v>42</v>
      </c>
      <c r="P82" s="5">
        <v>29</v>
      </c>
      <c r="Q82" s="33">
        <f t="shared" si="18"/>
        <v>0.4329896907216495</v>
      </c>
      <c r="R82" s="33">
        <f t="shared" si="19"/>
        <v>0</v>
      </c>
      <c r="S82" s="33">
        <f t="shared" si="20"/>
        <v>0.53703703703703709</v>
      </c>
      <c r="T82" s="33">
        <f t="shared" si="21"/>
        <v>3.4293552812071328E-4</v>
      </c>
      <c r="U82" s="13">
        <v>0</v>
      </c>
      <c r="V82" s="13">
        <v>0</v>
      </c>
      <c r="W82" s="13">
        <f t="shared" si="22"/>
        <v>100</v>
      </c>
      <c r="X82" s="13">
        <f t="shared" si="23"/>
        <v>100</v>
      </c>
    </row>
    <row r="83" spans="2:24">
      <c r="B83" s="21">
        <v>44071</v>
      </c>
      <c r="C83" s="13">
        <v>648.923</v>
      </c>
      <c r="D83" s="13">
        <v>883.09400000000005</v>
      </c>
      <c r="E83" s="13">
        <v>883.09400000000005</v>
      </c>
      <c r="F83" s="13">
        <v>0</v>
      </c>
      <c r="G83" s="14">
        <v>0</v>
      </c>
      <c r="H83" s="14">
        <v>0</v>
      </c>
      <c r="I83" s="14">
        <v>0</v>
      </c>
      <c r="J83" s="5">
        <v>60</v>
      </c>
      <c r="K83" s="5">
        <v>32</v>
      </c>
      <c r="L83" s="5">
        <v>0</v>
      </c>
      <c r="M83" s="5">
        <v>1</v>
      </c>
      <c r="N83" s="33">
        <f t="shared" si="17"/>
        <v>3.125E-2</v>
      </c>
      <c r="O83" s="5">
        <v>1</v>
      </c>
      <c r="P83" s="5">
        <v>0</v>
      </c>
      <c r="Q83" s="33">
        <f t="shared" si="18"/>
        <v>1.6666666666666666E-2</v>
      </c>
      <c r="R83" s="33">
        <f t="shared" si="19"/>
        <v>0</v>
      </c>
      <c r="S83" s="33">
        <f t="shared" si="20"/>
        <v>0</v>
      </c>
      <c r="T83" s="33">
        <f t="shared" si="21"/>
        <v>9.765625E-4</v>
      </c>
      <c r="U83" s="13">
        <v>0</v>
      </c>
      <c r="V83" s="13">
        <v>0</v>
      </c>
      <c r="W83" s="13">
        <f t="shared" si="22"/>
        <v>100</v>
      </c>
      <c r="X83" s="13">
        <f t="shared" si="23"/>
        <v>100</v>
      </c>
    </row>
    <row r="84" spans="2:24">
      <c r="B84" s="20">
        <v>44072</v>
      </c>
      <c r="C84" s="13">
        <v>558.40219999999999</v>
      </c>
      <c r="D84" s="13">
        <v>622.298</v>
      </c>
      <c r="E84" s="13">
        <v>815.447</v>
      </c>
      <c r="F84" s="13">
        <v>236</v>
      </c>
      <c r="G84" s="14">
        <v>0</v>
      </c>
      <c r="H84" s="14">
        <v>0</v>
      </c>
      <c r="I84" s="14">
        <v>0</v>
      </c>
      <c r="J84" s="5">
        <v>71</v>
      </c>
      <c r="K84" s="5">
        <v>40</v>
      </c>
      <c r="L84" s="5">
        <v>0</v>
      </c>
      <c r="M84" s="5">
        <v>2</v>
      </c>
      <c r="N84" s="33">
        <f t="shared" si="17"/>
        <v>0.05</v>
      </c>
      <c r="O84" s="5">
        <v>2</v>
      </c>
      <c r="P84" s="5">
        <v>0</v>
      </c>
      <c r="Q84" s="33">
        <f t="shared" si="18"/>
        <v>2.8169014084507043E-2</v>
      </c>
      <c r="R84" s="33">
        <f t="shared" si="19"/>
        <v>0</v>
      </c>
      <c r="S84" s="33">
        <f t="shared" si="20"/>
        <v>0</v>
      </c>
      <c r="T84" s="33">
        <f t="shared" si="21"/>
        <v>1.25E-3</v>
      </c>
      <c r="U84" s="13">
        <v>0</v>
      </c>
      <c r="V84" s="13">
        <v>0</v>
      </c>
      <c r="W84" s="13">
        <f t="shared" si="22"/>
        <v>100</v>
      </c>
      <c r="X84" s="13">
        <f t="shared" si="23"/>
        <v>100</v>
      </c>
    </row>
    <row r="85" spans="2:24">
      <c r="B85" s="20">
        <v>44073</v>
      </c>
      <c r="C85" s="13">
        <v>525.75774999999999</v>
      </c>
      <c r="D85" s="13">
        <v>703.70600000000002</v>
      </c>
      <c r="E85" s="13">
        <v>703.70600000000002</v>
      </c>
      <c r="F85" s="13">
        <v>0</v>
      </c>
      <c r="G85" s="14">
        <v>0</v>
      </c>
      <c r="H85" s="14">
        <v>0</v>
      </c>
      <c r="I85" s="14">
        <v>0</v>
      </c>
      <c r="J85" s="5">
        <v>62</v>
      </c>
      <c r="K85" s="5">
        <v>34</v>
      </c>
      <c r="L85" s="5">
        <v>0</v>
      </c>
      <c r="M85" s="5">
        <v>1</v>
      </c>
      <c r="N85" s="33">
        <f t="shared" si="17"/>
        <v>2.9411764705882353E-2</v>
      </c>
      <c r="O85" s="5">
        <v>1</v>
      </c>
      <c r="P85" s="5">
        <v>0</v>
      </c>
      <c r="Q85" s="33">
        <f t="shared" ref="Q85:Q86" si="24">IF(O85=0,0,O85/J85)</f>
        <v>1.6129032258064516E-2</v>
      </c>
      <c r="R85" s="33">
        <f t="shared" ref="R85:R86" si="25">IF(L85=0,0,L85/J85)</f>
        <v>0</v>
      </c>
      <c r="S85" s="33">
        <f t="shared" ref="S85:S86" si="26">IF(P85=0,0,P85/K85)</f>
        <v>0</v>
      </c>
      <c r="T85" s="33">
        <f t="shared" ref="T85:T86" si="27">IF(N85=0,0,N85/K85)</f>
        <v>8.6505190311418688E-4</v>
      </c>
      <c r="U85" s="13">
        <v>0</v>
      </c>
      <c r="V85" s="13">
        <v>0</v>
      </c>
      <c r="W85" s="13">
        <f t="shared" ref="W85:W86" si="28">100-U85</f>
        <v>100</v>
      </c>
      <c r="X85" s="13">
        <f t="shared" ref="X85:X86" si="29">100-V85</f>
        <v>100</v>
      </c>
    </row>
    <row r="86" spans="2:24">
      <c r="B86" s="31">
        <v>44074</v>
      </c>
      <c r="C86" s="13">
        <v>559.28399999999999</v>
      </c>
      <c r="D86" s="13">
        <v>811.56299999999999</v>
      </c>
      <c r="E86" s="13">
        <v>811.56299999999999</v>
      </c>
      <c r="F86" s="13">
        <v>0</v>
      </c>
      <c r="G86" s="14">
        <v>0</v>
      </c>
      <c r="H86" s="14">
        <v>0</v>
      </c>
      <c r="I86" s="14">
        <v>0</v>
      </c>
      <c r="J86" s="5">
        <v>61</v>
      </c>
      <c r="K86" s="5">
        <v>32</v>
      </c>
      <c r="L86" s="5">
        <v>0</v>
      </c>
      <c r="M86" s="5">
        <v>1</v>
      </c>
      <c r="N86" s="33">
        <f t="shared" si="17"/>
        <v>3.125E-2</v>
      </c>
      <c r="O86" s="5">
        <v>1</v>
      </c>
      <c r="P86" s="5">
        <v>0</v>
      </c>
      <c r="Q86" s="33">
        <f t="shared" si="24"/>
        <v>1.6393442622950821E-2</v>
      </c>
      <c r="R86" s="33">
        <f t="shared" si="25"/>
        <v>0</v>
      </c>
      <c r="S86" s="33">
        <f t="shared" si="26"/>
        <v>0</v>
      </c>
      <c r="T86" s="33">
        <f t="shared" si="27"/>
        <v>9.765625E-4</v>
      </c>
      <c r="U86" s="13">
        <v>0</v>
      </c>
      <c r="V86" s="13">
        <v>0</v>
      </c>
      <c r="W86" s="13">
        <f t="shared" si="28"/>
        <v>100</v>
      </c>
      <c r="X86" s="13">
        <f t="shared" si="29"/>
        <v>100</v>
      </c>
    </row>
    <row r="87" spans="2:24">
      <c r="B87" s="15" t="s">
        <v>2</v>
      </c>
      <c r="C87" s="16">
        <v>111819.467</v>
      </c>
      <c r="D87" s="16">
        <v>66005.043999999994</v>
      </c>
      <c r="E87" s="16">
        <v>54038.348999999987</v>
      </c>
      <c r="F87" s="16">
        <v>11966.694999999998</v>
      </c>
      <c r="G87" s="22">
        <f>SUM(G56:G86)</f>
        <v>0</v>
      </c>
      <c r="H87" s="22">
        <f t="shared" ref="H87" si="30">SUM(H56:H86)</f>
        <v>0</v>
      </c>
      <c r="I87" s="22">
        <f t="shared" ref="I87" si="31">SUM(I56:I86)</f>
        <v>0</v>
      </c>
      <c r="J87" s="16">
        <v>6869</v>
      </c>
      <c r="K87" s="16">
        <v>5036</v>
      </c>
      <c r="L87" s="16">
        <v>13</v>
      </c>
      <c r="M87" s="16">
        <v>31</v>
      </c>
      <c r="N87" s="17" t="s">
        <v>34</v>
      </c>
      <c r="O87" s="16">
        <v>4319</v>
      </c>
      <c r="P87" s="16">
        <v>4246</v>
      </c>
      <c r="Q87" s="17" t="s">
        <v>34</v>
      </c>
      <c r="R87" s="17" t="s">
        <v>34</v>
      </c>
      <c r="S87" s="17" t="s">
        <v>34</v>
      </c>
      <c r="T87" s="17" t="s">
        <v>34</v>
      </c>
      <c r="U87" s="17" t="s">
        <v>34</v>
      </c>
      <c r="V87" s="17" t="s">
        <v>34</v>
      </c>
      <c r="W87" s="17" t="s">
        <v>34</v>
      </c>
      <c r="X87" s="17" t="s">
        <v>34</v>
      </c>
    </row>
    <row r="88" spans="2:24" ht="25.5">
      <c r="B88" s="19" t="s">
        <v>3</v>
      </c>
      <c r="C88" s="18">
        <v>660.5356095110086</v>
      </c>
      <c r="D88" s="18">
        <v>653.42026774193528</v>
      </c>
      <c r="E88" s="18">
        <v>821.0878413978495</v>
      </c>
      <c r="F88" s="18">
        <v>330.45258928571428</v>
      </c>
      <c r="G88" s="22">
        <f>IF(SUM(G56:G86)=0,0,AVERAGEIF(G56:G86,"&lt;&gt;0"))</f>
        <v>0</v>
      </c>
      <c r="H88" s="22">
        <f t="shared" ref="H88:I88" si="32">IF(SUM(H56:H86)=0,0,AVERAGEIF(H56:H86,"&lt;&gt;0"))</f>
        <v>0</v>
      </c>
      <c r="I88" s="22">
        <f t="shared" si="32"/>
        <v>0</v>
      </c>
      <c r="J88" s="18">
        <v>221.58064516129033</v>
      </c>
      <c r="K88" s="18">
        <v>162.45161290322579</v>
      </c>
      <c r="L88" s="18">
        <v>0.41935483870967744</v>
      </c>
      <c r="M88" s="18">
        <v>1</v>
      </c>
      <c r="N88" s="34">
        <f>AVERAGE(N56:N86)</f>
        <v>9.0307701583405686E-3</v>
      </c>
      <c r="O88" s="18">
        <v>139.32258064516128</v>
      </c>
      <c r="P88" s="18">
        <v>136.96774193548387</v>
      </c>
      <c r="Q88" s="34">
        <f>AVERAGE(Q56:Q86)</f>
        <v>0.58031782275421451</v>
      </c>
      <c r="R88" s="34">
        <f>AVERAGE(R56:R86)</f>
        <v>1.4569242513897153E-3</v>
      </c>
      <c r="S88" s="34">
        <f>AVERAGE(S56:S86)</f>
        <v>0.72009617890447686</v>
      </c>
      <c r="T88" s="34">
        <f t="shared" ref="T88:X88" si="33">AVERAGE(T56:T86)</f>
        <v>1.6151941571273837E-4</v>
      </c>
      <c r="U88" s="18">
        <f t="shared" si="33"/>
        <v>0</v>
      </c>
      <c r="V88" s="18">
        <f t="shared" si="33"/>
        <v>0</v>
      </c>
      <c r="W88" s="18">
        <f t="shared" si="33"/>
        <v>100</v>
      </c>
      <c r="X88" s="18">
        <f t="shared" si="33"/>
        <v>100</v>
      </c>
    </row>
    <row r="91" spans="2:24" ht="25.5" customHeight="1">
      <c r="B91" s="29">
        <v>44044</v>
      </c>
      <c r="C91" s="35" t="s">
        <v>41</v>
      </c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7"/>
    </row>
    <row r="92" spans="2:24" ht="156">
      <c r="B92" s="19"/>
      <c r="C92" s="12"/>
      <c r="D92" s="10" t="s">
        <v>38</v>
      </c>
      <c r="E92" s="10" t="s">
        <v>39</v>
      </c>
      <c r="F92" s="10" t="s">
        <v>40</v>
      </c>
      <c r="G92" s="10" t="s">
        <v>14</v>
      </c>
      <c r="H92" s="10" t="s">
        <v>15</v>
      </c>
      <c r="I92" s="10" t="s">
        <v>16</v>
      </c>
      <c r="J92" s="10" t="s">
        <v>19</v>
      </c>
      <c r="K92" s="10" t="s">
        <v>20</v>
      </c>
      <c r="L92" s="10" t="s">
        <v>21</v>
      </c>
      <c r="M92" s="23" t="s">
        <v>23</v>
      </c>
      <c r="N92" s="10" t="s">
        <v>24</v>
      </c>
    </row>
    <row r="93" spans="2:24">
      <c r="B93" s="19"/>
      <c r="C93" s="12" t="s">
        <v>25</v>
      </c>
      <c r="D93" s="12" t="s">
        <v>25</v>
      </c>
      <c r="E93" s="12" t="s">
        <v>25</v>
      </c>
      <c r="F93" s="12" t="s">
        <v>25</v>
      </c>
      <c r="G93" s="12" t="s">
        <v>26</v>
      </c>
      <c r="H93" s="12" t="s">
        <v>27</v>
      </c>
      <c r="I93" s="12" t="s">
        <v>28</v>
      </c>
      <c r="J93" s="12" t="s">
        <v>28</v>
      </c>
      <c r="K93" s="12" t="s">
        <v>30</v>
      </c>
      <c r="L93" s="12" t="s">
        <v>31</v>
      </c>
      <c r="M93" s="24" t="s">
        <v>32</v>
      </c>
      <c r="N93" s="12" t="s">
        <v>33</v>
      </c>
    </row>
    <row r="94" spans="2:24">
      <c r="B94" s="19" t="s">
        <v>2</v>
      </c>
      <c r="C94" s="16">
        <f>SUM(C87:D87)</f>
        <v>177824.511</v>
      </c>
      <c r="D94" s="16">
        <f>D87</f>
        <v>66005.043999999994</v>
      </c>
      <c r="E94" s="16">
        <f t="shared" ref="E94:F94" si="34">E87</f>
        <v>54038.348999999987</v>
      </c>
      <c r="F94" s="16">
        <f t="shared" si="34"/>
        <v>11966.694999999998</v>
      </c>
      <c r="G94" s="16">
        <f>SUM(H87:I87)</f>
        <v>0</v>
      </c>
      <c r="H94" s="16">
        <f>SUM(J87:K87)</f>
        <v>11905</v>
      </c>
      <c r="I94" s="16">
        <f>SUM(L87:M87)</f>
        <v>44</v>
      </c>
      <c r="J94" s="16">
        <f>SUM(O87:P87)</f>
        <v>8565</v>
      </c>
      <c r="K94" s="17" t="s">
        <v>34</v>
      </c>
      <c r="L94" s="17" t="s">
        <v>34</v>
      </c>
      <c r="M94" s="25" t="s">
        <v>34</v>
      </c>
      <c r="N94" s="17" t="s">
        <v>34</v>
      </c>
    </row>
    <row r="95" spans="2:24" ht="25.5">
      <c r="B95" s="19" t="s">
        <v>3</v>
      </c>
      <c r="C95" s="22">
        <f>AVERAGE(C88:D88)</f>
        <v>656.977938626472</v>
      </c>
      <c r="D95" s="22">
        <f>D88</f>
        <v>653.42026774193528</v>
      </c>
      <c r="E95" s="22">
        <f t="shared" ref="E95:F95" si="35">E88</f>
        <v>821.0878413978495</v>
      </c>
      <c r="F95" s="22">
        <f t="shared" si="35"/>
        <v>330.45258928571428</v>
      </c>
      <c r="G95" s="22">
        <f>AVERAGE(H88:I88)</f>
        <v>0</v>
      </c>
      <c r="H95" s="22">
        <f>AVERAGE(J88:K88)</f>
        <v>192.01612903225805</v>
      </c>
      <c r="I95" s="22">
        <f>AVERAGE(L88:M88)</f>
        <v>0.70967741935483875</v>
      </c>
      <c r="J95" s="22">
        <f>AVERAGE(O88:P88)</f>
        <v>138.14516129032256</v>
      </c>
      <c r="K95" s="34">
        <f>AVERAGE(Q88,S88)</f>
        <v>0.65020700082934568</v>
      </c>
      <c r="L95" s="34">
        <f>AVERAGE(R88,T88)</f>
        <v>8.092218335512269E-4</v>
      </c>
      <c r="M95" s="26">
        <f>AVERAGE(U88:V88)</f>
        <v>0</v>
      </c>
      <c r="N95" s="22">
        <f>AVERAGE(W88:X88)</f>
        <v>100</v>
      </c>
    </row>
    <row r="98" spans="2:24" hidden="1">
      <c r="B98" s="1" t="s">
        <v>35</v>
      </c>
      <c r="C98" s="11">
        <v>1</v>
      </c>
      <c r="D98" s="11">
        <v>2</v>
      </c>
      <c r="E98" s="11">
        <v>3</v>
      </c>
      <c r="F98" s="11">
        <v>4</v>
      </c>
      <c r="G98" s="11">
        <v>5</v>
      </c>
      <c r="H98" s="11">
        <v>6</v>
      </c>
      <c r="I98" s="11">
        <v>7</v>
      </c>
      <c r="J98" s="11">
        <v>8</v>
      </c>
      <c r="K98" s="11">
        <v>9</v>
      </c>
      <c r="L98" s="11">
        <v>10</v>
      </c>
      <c r="M98" s="11">
        <v>11</v>
      </c>
      <c r="N98" s="11">
        <v>12</v>
      </c>
      <c r="O98" s="11">
        <v>13</v>
      </c>
      <c r="P98" s="11">
        <v>14</v>
      </c>
      <c r="Q98" s="11">
        <v>15</v>
      </c>
      <c r="R98" s="11">
        <v>16</v>
      </c>
      <c r="S98" s="11">
        <v>17</v>
      </c>
      <c r="T98" s="11">
        <v>18</v>
      </c>
      <c r="U98" s="11">
        <v>19</v>
      </c>
      <c r="V98" s="11">
        <v>20</v>
      </c>
      <c r="W98" s="11">
        <v>21</v>
      </c>
      <c r="X98" s="11">
        <v>22</v>
      </c>
    </row>
    <row r="99" spans="2:24" ht="63.75">
      <c r="B99" s="6" t="s">
        <v>7</v>
      </c>
      <c r="C99" s="2" t="s">
        <v>0</v>
      </c>
      <c r="D99" s="2" t="s">
        <v>8</v>
      </c>
      <c r="E99" s="2" t="s">
        <v>8</v>
      </c>
      <c r="F99" s="2" t="s">
        <v>8</v>
      </c>
      <c r="G99" s="2" t="s">
        <v>8</v>
      </c>
      <c r="H99" s="2" t="s">
        <v>9</v>
      </c>
      <c r="I99" s="2" t="s">
        <v>10</v>
      </c>
      <c r="J99" s="2" t="s">
        <v>11</v>
      </c>
      <c r="K99" s="2" t="s">
        <v>12</v>
      </c>
      <c r="L99" s="2" t="s">
        <v>11</v>
      </c>
      <c r="M99" s="2" t="s">
        <v>12</v>
      </c>
      <c r="N99" s="2" t="s">
        <v>12</v>
      </c>
      <c r="O99" s="2" t="s">
        <v>11</v>
      </c>
      <c r="P99" s="2" t="s">
        <v>12</v>
      </c>
      <c r="Q99" s="2" t="s">
        <v>11</v>
      </c>
      <c r="R99" s="2" t="s">
        <v>11</v>
      </c>
      <c r="S99" s="2" t="s">
        <v>12</v>
      </c>
      <c r="T99" s="2" t="s">
        <v>12</v>
      </c>
      <c r="U99" s="2" t="s">
        <v>11</v>
      </c>
      <c r="V99" s="2" t="s">
        <v>12</v>
      </c>
      <c r="W99" s="2" t="s">
        <v>11</v>
      </c>
      <c r="X99" s="2" t="s">
        <v>12</v>
      </c>
    </row>
    <row r="100" spans="2:24" ht="144">
      <c r="B100" s="7" t="s">
        <v>13</v>
      </c>
      <c r="C100" s="9"/>
      <c r="D100" s="10"/>
      <c r="E100" s="10" t="s">
        <v>38</v>
      </c>
      <c r="F100" s="10" t="s">
        <v>39</v>
      </c>
      <c r="G100" s="10" t="s">
        <v>40</v>
      </c>
      <c r="H100" s="10" t="s">
        <v>14</v>
      </c>
      <c r="I100" s="10" t="s">
        <v>14</v>
      </c>
      <c r="J100" s="10" t="s">
        <v>15</v>
      </c>
      <c r="K100" s="10" t="s">
        <v>15</v>
      </c>
      <c r="L100" s="10" t="s">
        <v>16</v>
      </c>
      <c r="M100" s="10" t="s">
        <v>17</v>
      </c>
      <c r="N100" s="10" t="s">
        <v>18</v>
      </c>
      <c r="O100" s="10" t="s">
        <v>19</v>
      </c>
      <c r="P100" s="10" t="s">
        <v>19</v>
      </c>
      <c r="Q100" s="10" t="s">
        <v>20</v>
      </c>
      <c r="R100" s="10" t="s">
        <v>21</v>
      </c>
      <c r="S100" s="10" t="s">
        <v>22</v>
      </c>
      <c r="T100" s="10" t="s">
        <v>21</v>
      </c>
      <c r="U100" s="10" t="s">
        <v>23</v>
      </c>
      <c r="V100" s="10" t="s">
        <v>23</v>
      </c>
      <c r="W100" s="10" t="s">
        <v>24</v>
      </c>
      <c r="X100" s="10" t="s">
        <v>24</v>
      </c>
    </row>
    <row r="101" spans="2:24">
      <c r="B101" s="3" t="s">
        <v>1</v>
      </c>
      <c r="C101" s="12" t="s">
        <v>25</v>
      </c>
      <c r="D101" s="12" t="s">
        <v>25</v>
      </c>
      <c r="E101" s="12" t="s">
        <v>25</v>
      </c>
      <c r="F101" s="12" t="s">
        <v>25</v>
      </c>
      <c r="G101" s="12" t="s">
        <v>25</v>
      </c>
      <c r="H101" s="12" t="s">
        <v>26</v>
      </c>
      <c r="I101" s="12" t="s">
        <v>26</v>
      </c>
      <c r="J101" s="12" t="s">
        <v>27</v>
      </c>
      <c r="K101" s="12" t="s">
        <v>27</v>
      </c>
      <c r="L101" s="12" t="s">
        <v>28</v>
      </c>
      <c r="M101" s="12" t="s">
        <v>28</v>
      </c>
      <c r="N101" s="12" t="s">
        <v>29</v>
      </c>
      <c r="O101" s="12" t="s">
        <v>28</v>
      </c>
      <c r="P101" s="12" t="s">
        <v>28</v>
      </c>
      <c r="Q101" s="12" t="s">
        <v>30</v>
      </c>
      <c r="R101" s="12" t="s">
        <v>31</v>
      </c>
      <c r="S101" s="12" t="s">
        <v>30</v>
      </c>
      <c r="T101" s="12" t="s">
        <v>31</v>
      </c>
      <c r="U101" s="12" t="s">
        <v>32</v>
      </c>
      <c r="V101" s="12" t="s">
        <v>32</v>
      </c>
      <c r="W101" s="12" t="s">
        <v>33</v>
      </c>
      <c r="X101" s="12" t="s">
        <v>33</v>
      </c>
    </row>
    <row r="102" spans="2:24">
      <c r="B102" s="31">
        <v>44075</v>
      </c>
      <c r="C102" s="13">
        <v>644.43985714285714</v>
      </c>
      <c r="D102" s="13">
        <v>841.75025000000005</v>
      </c>
      <c r="E102" s="13">
        <v>818.25049999999999</v>
      </c>
      <c r="F102" s="13">
        <v>865.25</v>
      </c>
      <c r="G102" s="14">
        <v>0</v>
      </c>
      <c r="H102" s="14">
        <v>0</v>
      </c>
      <c r="I102" s="14">
        <v>0</v>
      </c>
      <c r="J102" s="5">
        <v>69</v>
      </c>
      <c r="K102" s="5">
        <v>39</v>
      </c>
      <c r="L102" s="5">
        <v>0</v>
      </c>
      <c r="M102" s="5">
        <v>1</v>
      </c>
      <c r="N102" s="33">
        <f>IF(M102=0,0,M102/K102)</f>
        <v>2.564102564102564E-2</v>
      </c>
      <c r="O102" s="5">
        <v>8</v>
      </c>
      <c r="P102" s="5">
        <v>6</v>
      </c>
      <c r="Q102" s="33">
        <f>IF(O102=0,0,O102/J102)</f>
        <v>0.11594202898550725</v>
      </c>
      <c r="R102" s="33">
        <f>IF(L102=0,0,L102/J102)</f>
        <v>0</v>
      </c>
      <c r="S102" s="33">
        <f>IF(P102=0,0,P102/K102)</f>
        <v>0.15384615384615385</v>
      </c>
      <c r="T102" s="33">
        <f>IF(N102=0,0,N102/K102)</f>
        <v>6.5746219592373431E-4</v>
      </c>
      <c r="U102" s="13">
        <v>0</v>
      </c>
      <c r="V102" s="13">
        <v>0</v>
      </c>
      <c r="W102" s="13">
        <f>100-U102</f>
        <v>100</v>
      </c>
      <c r="X102" s="13">
        <f>100-V102</f>
        <v>100</v>
      </c>
    </row>
    <row r="103" spans="2:24">
      <c r="B103" s="21">
        <v>44076</v>
      </c>
      <c r="C103" s="13">
        <v>1298.7477999999999</v>
      </c>
      <c r="D103" s="13">
        <v>1865.0766666666666</v>
      </c>
      <c r="E103" s="13">
        <v>835.03150000000005</v>
      </c>
      <c r="F103" s="13">
        <v>3925.1669999999999</v>
      </c>
      <c r="G103" s="14">
        <v>0</v>
      </c>
      <c r="H103" s="14">
        <v>0</v>
      </c>
      <c r="I103" s="14">
        <v>0</v>
      </c>
      <c r="J103" s="5">
        <v>84</v>
      </c>
      <c r="K103" s="5">
        <v>56</v>
      </c>
      <c r="L103" s="5">
        <v>1</v>
      </c>
      <c r="M103" s="5">
        <v>1</v>
      </c>
      <c r="N103" s="33">
        <f t="shared" ref="N103:N131" si="36">IF(M103=0,0,M103/K103)</f>
        <v>1.7857142857142856E-2</v>
      </c>
      <c r="O103" s="5">
        <v>24</v>
      </c>
      <c r="P103" s="5">
        <v>24</v>
      </c>
      <c r="Q103" s="33">
        <f t="shared" ref="Q103:Q131" si="37">IF(O103=0,0,O103/J103)</f>
        <v>0.2857142857142857</v>
      </c>
      <c r="R103" s="33">
        <f t="shared" ref="R103:R131" si="38">IF(L103=0,0,L103/J103)</f>
        <v>1.1904761904761904E-2</v>
      </c>
      <c r="S103" s="33">
        <f t="shared" ref="S103:S131" si="39">IF(P103=0,0,P103/K103)</f>
        <v>0.42857142857142855</v>
      </c>
      <c r="T103" s="33">
        <f t="shared" ref="T103:T131" si="40">IF(N103=0,0,N103/K103)</f>
        <v>3.1887755102040814E-4</v>
      </c>
      <c r="U103" s="13">
        <v>0</v>
      </c>
      <c r="V103" s="13">
        <v>0</v>
      </c>
      <c r="W103" s="13">
        <f t="shared" ref="W103:W131" si="41">100-U103</f>
        <v>100</v>
      </c>
      <c r="X103" s="13">
        <f t="shared" ref="X103:X131" si="42">100-V103</f>
        <v>100</v>
      </c>
    </row>
    <row r="104" spans="2:24">
      <c r="B104" s="21">
        <v>44077</v>
      </c>
      <c r="C104" s="13">
        <v>923.70180000000005</v>
      </c>
      <c r="D104" s="13">
        <v>1263.0023333333334</v>
      </c>
      <c r="E104" s="13">
        <v>869.03150000000005</v>
      </c>
      <c r="F104" s="13">
        <v>2050.944</v>
      </c>
      <c r="G104" s="14">
        <v>0</v>
      </c>
      <c r="H104" s="14">
        <v>0</v>
      </c>
      <c r="I104" s="14">
        <v>0</v>
      </c>
      <c r="J104" s="5">
        <v>78</v>
      </c>
      <c r="K104" s="5">
        <v>50</v>
      </c>
      <c r="L104" s="5">
        <v>0</v>
      </c>
      <c r="M104" s="5">
        <v>1</v>
      </c>
      <c r="N104" s="33">
        <f t="shared" si="36"/>
        <v>0.02</v>
      </c>
      <c r="O104" s="5">
        <v>19</v>
      </c>
      <c r="P104" s="5">
        <v>18</v>
      </c>
      <c r="Q104" s="33">
        <f t="shared" si="37"/>
        <v>0.24358974358974358</v>
      </c>
      <c r="R104" s="33">
        <f t="shared" si="38"/>
        <v>0</v>
      </c>
      <c r="S104" s="33">
        <f t="shared" si="39"/>
        <v>0.36</v>
      </c>
      <c r="T104" s="33">
        <f t="shared" si="40"/>
        <v>4.0000000000000002E-4</v>
      </c>
      <c r="U104" s="13">
        <v>0</v>
      </c>
      <c r="V104" s="13">
        <v>0</v>
      </c>
      <c r="W104" s="13">
        <f t="shared" si="41"/>
        <v>100</v>
      </c>
      <c r="X104" s="13">
        <f t="shared" si="42"/>
        <v>100</v>
      </c>
    </row>
    <row r="105" spans="2:24">
      <c r="B105" s="21">
        <v>44078</v>
      </c>
      <c r="C105" s="13">
        <v>1540.9102499999999</v>
      </c>
      <c r="D105" s="13">
        <v>1021.2190000000001</v>
      </c>
      <c r="E105" s="13">
        <v>1021.2190000000001</v>
      </c>
      <c r="F105" s="13">
        <v>0</v>
      </c>
      <c r="G105" s="14">
        <v>0</v>
      </c>
      <c r="H105" s="14">
        <v>0</v>
      </c>
      <c r="I105" s="14">
        <v>0</v>
      </c>
      <c r="J105" s="5">
        <v>67</v>
      </c>
      <c r="K105" s="5">
        <v>32</v>
      </c>
      <c r="L105" s="5">
        <v>1</v>
      </c>
      <c r="M105" s="5">
        <v>0</v>
      </c>
      <c r="N105" s="33">
        <f t="shared" si="36"/>
        <v>0</v>
      </c>
      <c r="O105" s="5">
        <v>6</v>
      </c>
      <c r="P105" s="5">
        <v>0</v>
      </c>
      <c r="Q105" s="33">
        <f t="shared" si="37"/>
        <v>8.9552238805970144E-2</v>
      </c>
      <c r="R105" s="33">
        <f t="shared" si="38"/>
        <v>1.4925373134328358E-2</v>
      </c>
      <c r="S105" s="33">
        <f t="shared" si="39"/>
        <v>0</v>
      </c>
      <c r="T105" s="33">
        <f t="shared" si="40"/>
        <v>0</v>
      </c>
      <c r="U105" s="13">
        <v>0</v>
      </c>
      <c r="V105" s="13">
        <v>0</v>
      </c>
      <c r="W105" s="13">
        <f t="shared" si="41"/>
        <v>100</v>
      </c>
      <c r="X105" s="13">
        <f t="shared" si="42"/>
        <v>100</v>
      </c>
    </row>
    <row r="106" spans="2:24">
      <c r="B106" s="20">
        <v>44079</v>
      </c>
      <c r="C106" s="13">
        <v>580.85249999999996</v>
      </c>
      <c r="D106" s="13">
        <v>769.05850000000009</v>
      </c>
      <c r="E106" s="13">
        <v>769.05850000000009</v>
      </c>
      <c r="F106" s="13">
        <v>0</v>
      </c>
      <c r="G106" s="14">
        <v>0</v>
      </c>
      <c r="H106" s="14">
        <v>0</v>
      </c>
      <c r="I106" s="14">
        <v>0</v>
      </c>
      <c r="J106" s="5">
        <v>65</v>
      </c>
      <c r="K106" s="5">
        <v>34</v>
      </c>
      <c r="L106" s="5">
        <v>0</v>
      </c>
      <c r="M106" s="5">
        <v>1</v>
      </c>
      <c r="N106" s="33">
        <f t="shared" si="36"/>
        <v>2.9411764705882353E-2</v>
      </c>
      <c r="O106" s="5">
        <v>1</v>
      </c>
      <c r="P106" s="5">
        <v>0</v>
      </c>
      <c r="Q106" s="33">
        <f t="shared" si="37"/>
        <v>1.5384615384615385E-2</v>
      </c>
      <c r="R106" s="33">
        <f t="shared" si="38"/>
        <v>0</v>
      </c>
      <c r="S106" s="33">
        <f t="shared" si="39"/>
        <v>0</v>
      </c>
      <c r="T106" s="33">
        <f t="shared" si="40"/>
        <v>8.6505190311418688E-4</v>
      </c>
      <c r="U106" s="13">
        <v>0</v>
      </c>
      <c r="V106" s="13">
        <v>0</v>
      </c>
      <c r="W106" s="13">
        <f t="shared" si="41"/>
        <v>100</v>
      </c>
      <c r="X106" s="13">
        <f t="shared" si="42"/>
        <v>100</v>
      </c>
    </row>
    <row r="107" spans="2:24">
      <c r="B107" s="20">
        <v>44080</v>
      </c>
      <c r="C107" s="13">
        <v>1599.5342499999999</v>
      </c>
      <c r="D107" s="13">
        <v>1152.19</v>
      </c>
      <c r="E107" s="13">
        <v>1152.19</v>
      </c>
      <c r="F107" s="13">
        <v>0</v>
      </c>
      <c r="G107" s="14">
        <v>0</v>
      </c>
      <c r="H107" s="14">
        <v>0</v>
      </c>
      <c r="I107" s="14">
        <v>0</v>
      </c>
      <c r="J107" s="5">
        <v>60</v>
      </c>
      <c r="K107" s="5">
        <v>29</v>
      </c>
      <c r="L107" s="5">
        <v>1</v>
      </c>
      <c r="M107" s="5">
        <v>1</v>
      </c>
      <c r="N107" s="33">
        <f t="shared" si="36"/>
        <v>3.4482758620689655E-2</v>
      </c>
      <c r="O107" s="5">
        <v>1</v>
      </c>
      <c r="P107" s="5">
        <v>0</v>
      </c>
      <c r="Q107" s="33">
        <f t="shared" si="37"/>
        <v>1.6666666666666666E-2</v>
      </c>
      <c r="R107" s="33">
        <f t="shared" si="38"/>
        <v>1.6666666666666666E-2</v>
      </c>
      <c r="S107" s="33">
        <f t="shared" si="39"/>
        <v>0</v>
      </c>
      <c r="T107" s="33">
        <f t="shared" si="40"/>
        <v>1.1890606420927466E-3</v>
      </c>
      <c r="U107" s="13">
        <v>0</v>
      </c>
      <c r="V107" s="13">
        <v>0</v>
      </c>
      <c r="W107" s="13">
        <f t="shared" si="41"/>
        <v>100</v>
      </c>
      <c r="X107" s="13">
        <f t="shared" si="42"/>
        <v>100</v>
      </c>
    </row>
    <row r="108" spans="2:24">
      <c r="B108" s="31">
        <v>44081</v>
      </c>
      <c r="C108" s="13">
        <v>634.13099999999997</v>
      </c>
      <c r="D108" s="13">
        <v>957.46699999999998</v>
      </c>
      <c r="E108" s="13">
        <v>957.46699999999998</v>
      </c>
      <c r="F108" s="13">
        <v>0</v>
      </c>
      <c r="G108" s="14">
        <v>0</v>
      </c>
      <c r="H108" s="14">
        <v>0</v>
      </c>
      <c r="I108" s="14">
        <v>0</v>
      </c>
      <c r="J108" s="5">
        <v>58</v>
      </c>
      <c r="K108" s="5">
        <v>30</v>
      </c>
      <c r="L108" s="5">
        <v>0</v>
      </c>
      <c r="M108" s="5">
        <v>1</v>
      </c>
      <c r="N108" s="33">
        <f t="shared" si="36"/>
        <v>3.3333333333333333E-2</v>
      </c>
      <c r="O108" s="5">
        <v>2</v>
      </c>
      <c r="P108" s="5">
        <v>1</v>
      </c>
      <c r="Q108" s="33">
        <f t="shared" si="37"/>
        <v>3.4482758620689655E-2</v>
      </c>
      <c r="R108" s="33">
        <f t="shared" si="38"/>
        <v>0</v>
      </c>
      <c r="S108" s="33">
        <f t="shared" si="39"/>
        <v>3.3333333333333333E-2</v>
      </c>
      <c r="T108" s="33">
        <f t="shared" si="40"/>
        <v>1.1111111111111111E-3</v>
      </c>
      <c r="U108" s="13">
        <v>0</v>
      </c>
      <c r="V108" s="13">
        <v>0</v>
      </c>
      <c r="W108" s="13">
        <f t="shared" si="41"/>
        <v>100</v>
      </c>
      <c r="X108" s="13">
        <f t="shared" si="42"/>
        <v>100</v>
      </c>
    </row>
    <row r="109" spans="2:24">
      <c r="B109" s="31">
        <v>44082</v>
      </c>
      <c r="C109" s="13">
        <v>841.0621666666666</v>
      </c>
      <c r="D109" s="13">
        <v>1282.3333333333333</v>
      </c>
      <c r="E109" s="13">
        <v>950</v>
      </c>
      <c r="F109" s="13">
        <v>1947</v>
      </c>
      <c r="G109" s="14">
        <v>0</v>
      </c>
      <c r="H109" s="14">
        <v>0</v>
      </c>
      <c r="I109" s="14">
        <v>0</v>
      </c>
      <c r="J109" s="5">
        <v>60</v>
      </c>
      <c r="K109" s="5">
        <v>31</v>
      </c>
      <c r="L109" s="5">
        <v>0</v>
      </c>
      <c r="M109" s="5">
        <v>1</v>
      </c>
      <c r="N109" s="33">
        <f t="shared" si="36"/>
        <v>3.2258064516129031E-2</v>
      </c>
      <c r="O109" s="5">
        <v>2</v>
      </c>
      <c r="P109" s="5">
        <v>0</v>
      </c>
      <c r="Q109" s="33">
        <f t="shared" si="37"/>
        <v>3.3333333333333333E-2</v>
      </c>
      <c r="R109" s="33">
        <f t="shared" si="38"/>
        <v>0</v>
      </c>
      <c r="S109" s="33">
        <f t="shared" si="39"/>
        <v>0</v>
      </c>
      <c r="T109" s="33">
        <f t="shared" si="40"/>
        <v>1.0405827263267429E-3</v>
      </c>
      <c r="U109" s="13">
        <v>0</v>
      </c>
      <c r="V109" s="13">
        <v>0</v>
      </c>
      <c r="W109" s="13">
        <f t="shared" si="41"/>
        <v>100</v>
      </c>
      <c r="X109" s="13">
        <f t="shared" si="42"/>
        <v>100</v>
      </c>
    </row>
    <row r="110" spans="2:24">
      <c r="B110" s="21">
        <v>44083</v>
      </c>
      <c r="C110" s="13">
        <v>689.87374999999997</v>
      </c>
      <c r="D110" s="13">
        <v>917.73350000000005</v>
      </c>
      <c r="E110" s="13">
        <v>917.73350000000005</v>
      </c>
      <c r="F110" s="13">
        <v>0</v>
      </c>
      <c r="G110" s="14">
        <v>0</v>
      </c>
      <c r="H110" s="14">
        <v>0</v>
      </c>
      <c r="I110" s="14">
        <v>0</v>
      </c>
      <c r="J110" s="5">
        <v>57</v>
      </c>
      <c r="K110" s="5">
        <v>30</v>
      </c>
      <c r="L110" s="5">
        <v>0</v>
      </c>
      <c r="M110" s="5">
        <v>1</v>
      </c>
      <c r="N110" s="33">
        <f t="shared" si="36"/>
        <v>3.3333333333333333E-2</v>
      </c>
      <c r="O110" s="5">
        <v>1</v>
      </c>
      <c r="P110" s="5">
        <v>0</v>
      </c>
      <c r="Q110" s="33">
        <f t="shared" si="37"/>
        <v>1.7543859649122806E-2</v>
      </c>
      <c r="R110" s="33">
        <f t="shared" si="38"/>
        <v>0</v>
      </c>
      <c r="S110" s="33">
        <f t="shared" si="39"/>
        <v>0</v>
      </c>
      <c r="T110" s="33">
        <f t="shared" si="40"/>
        <v>1.1111111111111111E-3</v>
      </c>
      <c r="U110" s="13">
        <v>0</v>
      </c>
      <c r="V110" s="13">
        <v>0</v>
      </c>
      <c r="W110" s="13">
        <f t="shared" si="41"/>
        <v>100</v>
      </c>
      <c r="X110" s="13">
        <f t="shared" si="42"/>
        <v>100</v>
      </c>
    </row>
    <row r="111" spans="2:24">
      <c r="B111" s="21">
        <v>44084</v>
      </c>
      <c r="C111" s="13">
        <v>879.15824999999995</v>
      </c>
      <c r="D111" s="13">
        <v>888.19999999999993</v>
      </c>
      <c r="E111" s="13">
        <v>888.19999999999993</v>
      </c>
      <c r="F111" s="13">
        <v>0</v>
      </c>
      <c r="G111" s="14">
        <v>0</v>
      </c>
      <c r="H111" s="14">
        <v>0</v>
      </c>
      <c r="I111" s="14">
        <v>0</v>
      </c>
      <c r="J111" s="5">
        <v>40</v>
      </c>
      <c r="K111" s="5">
        <v>30</v>
      </c>
      <c r="L111" s="5">
        <v>0</v>
      </c>
      <c r="M111" s="5">
        <v>1</v>
      </c>
      <c r="N111" s="33">
        <f t="shared" si="36"/>
        <v>3.3333333333333333E-2</v>
      </c>
      <c r="O111" s="5">
        <v>1</v>
      </c>
      <c r="P111" s="5">
        <v>0</v>
      </c>
      <c r="Q111" s="33">
        <f t="shared" si="37"/>
        <v>2.5000000000000001E-2</v>
      </c>
      <c r="R111" s="33">
        <f t="shared" si="38"/>
        <v>0</v>
      </c>
      <c r="S111" s="33">
        <f t="shared" si="39"/>
        <v>0</v>
      </c>
      <c r="T111" s="33">
        <f t="shared" si="40"/>
        <v>1.1111111111111111E-3</v>
      </c>
      <c r="U111" s="13">
        <v>0</v>
      </c>
      <c r="V111" s="13">
        <v>0</v>
      </c>
      <c r="W111" s="13">
        <f t="shared" si="41"/>
        <v>100</v>
      </c>
      <c r="X111" s="13">
        <f t="shared" si="42"/>
        <v>100</v>
      </c>
    </row>
    <row r="112" spans="2:24">
      <c r="B112" s="21">
        <v>44085</v>
      </c>
      <c r="C112" s="13">
        <v>1972.25</v>
      </c>
      <c r="D112" s="13">
        <v>793.90000000000009</v>
      </c>
      <c r="E112" s="13">
        <v>793.90000000000009</v>
      </c>
      <c r="F112" s="13">
        <v>0</v>
      </c>
      <c r="G112" s="14">
        <v>0</v>
      </c>
      <c r="H112" s="14">
        <v>0</v>
      </c>
      <c r="I112" s="14">
        <v>0</v>
      </c>
      <c r="J112" s="5">
        <v>37</v>
      </c>
      <c r="K112" s="5">
        <v>30</v>
      </c>
      <c r="L112" s="5">
        <v>0</v>
      </c>
      <c r="M112" s="5">
        <v>2</v>
      </c>
      <c r="N112" s="33">
        <f t="shared" si="36"/>
        <v>6.6666666666666666E-2</v>
      </c>
      <c r="O112" s="5">
        <v>3</v>
      </c>
      <c r="P112" s="5">
        <v>0</v>
      </c>
      <c r="Q112" s="33">
        <f t="shared" si="37"/>
        <v>8.1081081081081086E-2</v>
      </c>
      <c r="R112" s="33">
        <f t="shared" si="38"/>
        <v>0</v>
      </c>
      <c r="S112" s="33">
        <f t="shared" si="39"/>
        <v>0</v>
      </c>
      <c r="T112" s="33">
        <f t="shared" si="40"/>
        <v>2.2222222222222222E-3</v>
      </c>
      <c r="U112" s="13">
        <v>0</v>
      </c>
      <c r="V112" s="13">
        <v>0</v>
      </c>
      <c r="W112" s="13">
        <f t="shared" si="41"/>
        <v>100</v>
      </c>
      <c r="X112" s="13">
        <f t="shared" si="42"/>
        <v>100</v>
      </c>
    </row>
    <row r="113" spans="2:24">
      <c r="B113" s="20">
        <v>44086</v>
      </c>
      <c r="C113" s="13">
        <v>612.41099999999994</v>
      </c>
      <c r="D113" s="13">
        <v>664.6</v>
      </c>
      <c r="E113" s="13">
        <v>664.6</v>
      </c>
      <c r="F113" s="13">
        <v>0</v>
      </c>
      <c r="G113" s="14">
        <v>0</v>
      </c>
      <c r="H113" s="14">
        <v>0</v>
      </c>
      <c r="I113" s="14">
        <v>0</v>
      </c>
      <c r="J113" s="5">
        <v>36</v>
      </c>
      <c r="K113" s="5">
        <v>30</v>
      </c>
      <c r="L113" s="5">
        <v>0</v>
      </c>
      <c r="M113" s="5">
        <v>1</v>
      </c>
      <c r="N113" s="33">
        <f t="shared" si="36"/>
        <v>3.3333333333333333E-2</v>
      </c>
      <c r="O113" s="5">
        <v>1</v>
      </c>
      <c r="P113" s="5">
        <v>0</v>
      </c>
      <c r="Q113" s="33">
        <f t="shared" si="37"/>
        <v>2.7777777777777776E-2</v>
      </c>
      <c r="R113" s="33">
        <f t="shared" si="38"/>
        <v>0</v>
      </c>
      <c r="S113" s="33">
        <f t="shared" si="39"/>
        <v>0</v>
      </c>
      <c r="T113" s="33">
        <f t="shared" si="40"/>
        <v>1.1111111111111111E-3</v>
      </c>
      <c r="U113" s="13">
        <v>0</v>
      </c>
      <c r="V113" s="13">
        <v>0</v>
      </c>
      <c r="W113" s="13">
        <f t="shared" si="41"/>
        <v>100</v>
      </c>
      <c r="X113" s="13">
        <f t="shared" si="42"/>
        <v>100</v>
      </c>
    </row>
    <row r="114" spans="2:24">
      <c r="B114" s="20">
        <v>44087</v>
      </c>
      <c r="C114" s="13">
        <v>737.51133333333337</v>
      </c>
      <c r="D114" s="13">
        <v>812.13350000000003</v>
      </c>
      <c r="E114" s="13">
        <v>812.13350000000003</v>
      </c>
      <c r="F114" s="13">
        <v>0</v>
      </c>
      <c r="G114" s="14">
        <v>0</v>
      </c>
      <c r="H114" s="14">
        <v>0</v>
      </c>
      <c r="I114" s="14">
        <v>0</v>
      </c>
      <c r="J114" s="5">
        <v>36</v>
      </c>
      <c r="K114" s="5">
        <v>30</v>
      </c>
      <c r="L114" s="5">
        <v>0</v>
      </c>
      <c r="M114" s="5">
        <v>1</v>
      </c>
      <c r="N114" s="33">
        <f t="shared" si="36"/>
        <v>3.3333333333333333E-2</v>
      </c>
      <c r="O114" s="5">
        <v>1</v>
      </c>
      <c r="P114" s="5">
        <v>0</v>
      </c>
      <c r="Q114" s="33">
        <f t="shared" si="37"/>
        <v>2.7777777777777776E-2</v>
      </c>
      <c r="R114" s="33">
        <f t="shared" si="38"/>
        <v>0</v>
      </c>
      <c r="S114" s="33">
        <f t="shared" si="39"/>
        <v>0</v>
      </c>
      <c r="T114" s="33">
        <f t="shared" si="40"/>
        <v>1.1111111111111111E-3</v>
      </c>
      <c r="U114" s="13">
        <v>0</v>
      </c>
      <c r="V114" s="13">
        <v>0</v>
      </c>
      <c r="W114" s="13">
        <f t="shared" si="41"/>
        <v>100</v>
      </c>
      <c r="X114" s="13">
        <f t="shared" si="42"/>
        <v>100</v>
      </c>
    </row>
    <row r="115" spans="2:24">
      <c r="B115" s="31">
        <v>44088</v>
      </c>
      <c r="C115" s="13">
        <v>535.94916666666666</v>
      </c>
      <c r="D115" s="13">
        <v>575.23333333333335</v>
      </c>
      <c r="E115" s="13">
        <v>764.1</v>
      </c>
      <c r="F115" s="13">
        <v>197.5</v>
      </c>
      <c r="G115" s="14">
        <v>0</v>
      </c>
      <c r="H115" s="14">
        <v>0</v>
      </c>
      <c r="I115" s="14">
        <v>0</v>
      </c>
      <c r="J115" s="5">
        <v>46</v>
      </c>
      <c r="K115" s="5">
        <v>32</v>
      </c>
      <c r="L115" s="5">
        <v>0</v>
      </c>
      <c r="M115" s="5">
        <v>1</v>
      </c>
      <c r="N115" s="33">
        <f t="shared" si="36"/>
        <v>3.125E-2</v>
      </c>
      <c r="O115" s="5">
        <v>2</v>
      </c>
      <c r="P115" s="5">
        <v>1</v>
      </c>
      <c r="Q115" s="33">
        <f t="shared" si="37"/>
        <v>4.3478260869565216E-2</v>
      </c>
      <c r="R115" s="33">
        <f t="shared" si="38"/>
        <v>0</v>
      </c>
      <c r="S115" s="33">
        <f t="shared" si="39"/>
        <v>3.125E-2</v>
      </c>
      <c r="T115" s="33">
        <f t="shared" si="40"/>
        <v>9.765625E-4</v>
      </c>
      <c r="U115" s="13">
        <v>0</v>
      </c>
      <c r="V115" s="13">
        <v>0</v>
      </c>
      <c r="W115" s="13">
        <f t="shared" si="41"/>
        <v>100</v>
      </c>
      <c r="X115" s="13">
        <f t="shared" si="42"/>
        <v>100</v>
      </c>
    </row>
    <row r="116" spans="2:24">
      <c r="B116" s="31">
        <v>44089</v>
      </c>
      <c r="C116" s="13">
        <v>525.97985714285721</v>
      </c>
      <c r="D116" s="13">
        <v>637.02724999999998</v>
      </c>
      <c r="E116" s="13">
        <v>748.97766666666666</v>
      </c>
      <c r="F116" s="13">
        <v>301.17599999999999</v>
      </c>
      <c r="G116" s="14">
        <v>0</v>
      </c>
      <c r="H116" s="14">
        <v>0</v>
      </c>
      <c r="I116" s="14">
        <v>0</v>
      </c>
      <c r="J116" s="5">
        <v>203</v>
      </c>
      <c r="K116" s="5">
        <v>50</v>
      </c>
      <c r="L116" s="5">
        <v>0</v>
      </c>
      <c r="M116" s="5">
        <v>1</v>
      </c>
      <c r="N116" s="33">
        <f t="shared" si="36"/>
        <v>0.02</v>
      </c>
      <c r="O116" s="5">
        <v>11</v>
      </c>
      <c r="P116" s="5">
        <v>9</v>
      </c>
      <c r="Q116" s="33">
        <f t="shared" si="37"/>
        <v>5.4187192118226604E-2</v>
      </c>
      <c r="R116" s="33">
        <f t="shared" si="38"/>
        <v>0</v>
      </c>
      <c r="S116" s="33">
        <f t="shared" si="39"/>
        <v>0.18</v>
      </c>
      <c r="T116" s="33">
        <f t="shared" si="40"/>
        <v>4.0000000000000002E-4</v>
      </c>
      <c r="U116" s="13">
        <v>0</v>
      </c>
      <c r="V116" s="13">
        <v>0</v>
      </c>
      <c r="W116" s="13">
        <f t="shared" si="41"/>
        <v>100</v>
      </c>
      <c r="X116" s="13">
        <f t="shared" si="42"/>
        <v>100</v>
      </c>
    </row>
    <row r="117" spans="2:24">
      <c r="B117" s="21">
        <v>44090</v>
      </c>
      <c r="C117" s="13">
        <v>553.90859999999998</v>
      </c>
      <c r="D117" s="13">
        <v>606.7553333333334</v>
      </c>
      <c r="E117" s="13">
        <v>809.13300000000004</v>
      </c>
      <c r="F117" s="13">
        <v>202</v>
      </c>
      <c r="G117" s="14">
        <v>0</v>
      </c>
      <c r="H117" s="14">
        <v>0</v>
      </c>
      <c r="I117" s="14">
        <v>0</v>
      </c>
      <c r="J117" s="5">
        <v>72</v>
      </c>
      <c r="K117" s="5">
        <v>31</v>
      </c>
      <c r="L117" s="5">
        <v>0</v>
      </c>
      <c r="M117" s="5">
        <v>1</v>
      </c>
      <c r="N117" s="33">
        <f t="shared" si="36"/>
        <v>3.2258064516129031E-2</v>
      </c>
      <c r="O117" s="5">
        <v>1</v>
      </c>
      <c r="P117" s="5">
        <v>0</v>
      </c>
      <c r="Q117" s="33">
        <f t="shared" si="37"/>
        <v>1.3888888888888888E-2</v>
      </c>
      <c r="R117" s="33">
        <f t="shared" si="38"/>
        <v>0</v>
      </c>
      <c r="S117" s="33">
        <f t="shared" si="39"/>
        <v>0</v>
      </c>
      <c r="T117" s="33">
        <f t="shared" si="40"/>
        <v>1.0405827263267429E-3</v>
      </c>
      <c r="U117" s="13">
        <v>0</v>
      </c>
      <c r="V117" s="13">
        <v>0</v>
      </c>
      <c r="W117" s="13">
        <f t="shared" si="41"/>
        <v>100</v>
      </c>
      <c r="X117" s="13">
        <f t="shared" si="42"/>
        <v>100</v>
      </c>
    </row>
    <row r="118" spans="2:24">
      <c r="B118" s="21">
        <v>44091</v>
      </c>
      <c r="C118" s="13">
        <v>540.89716666666664</v>
      </c>
      <c r="D118" s="13">
        <v>514.49149999999997</v>
      </c>
      <c r="E118" s="13">
        <v>633.58866666666665</v>
      </c>
      <c r="F118" s="13">
        <v>157.19999999999999</v>
      </c>
      <c r="G118" s="14">
        <v>0</v>
      </c>
      <c r="H118" s="14">
        <v>0</v>
      </c>
      <c r="I118" s="14">
        <v>0</v>
      </c>
      <c r="J118" s="5">
        <v>51</v>
      </c>
      <c r="K118" s="5">
        <v>37</v>
      </c>
      <c r="L118" s="5">
        <v>0</v>
      </c>
      <c r="M118" s="5">
        <v>1</v>
      </c>
      <c r="N118" s="33">
        <f t="shared" si="36"/>
        <v>2.7027027027027029E-2</v>
      </c>
      <c r="O118" s="5">
        <v>4</v>
      </c>
      <c r="P118" s="5">
        <v>3</v>
      </c>
      <c r="Q118" s="33">
        <f t="shared" si="37"/>
        <v>7.8431372549019607E-2</v>
      </c>
      <c r="R118" s="33">
        <f t="shared" si="38"/>
        <v>0</v>
      </c>
      <c r="S118" s="33">
        <f t="shared" si="39"/>
        <v>8.1081081081081086E-2</v>
      </c>
      <c r="T118" s="33">
        <f t="shared" si="40"/>
        <v>7.3046018991964939E-4</v>
      </c>
      <c r="U118" s="13">
        <v>0</v>
      </c>
      <c r="V118" s="13">
        <v>0</v>
      </c>
      <c r="W118" s="13">
        <f t="shared" si="41"/>
        <v>100</v>
      </c>
      <c r="X118" s="13">
        <f t="shared" si="42"/>
        <v>100</v>
      </c>
    </row>
    <row r="119" spans="2:24">
      <c r="B119" s="21">
        <v>44092</v>
      </c>
      <c r="C119" s="13">
        <v>673.51100000000008</v>
      </c>
      <c r="D119" s="13">
        <v>735.1</v>
      </c>
      <c r="E119" s="13">
        <v>735.1</v>
      </c>
      <c r="F119" s="13">
        <v>0</v>
      </c>
      <c r="G119" s="14">
        <v>0</v>
      </c>
      <c r="H119" s="14">
        <v>0</v>
      </c>
      <c r="I119" s="14">
        <v>0</v>
      </c>
      <c r="J119" s="5">
        <v>36</v>
      </c>
      <c r="K119" s="5">
        <v>30</v>
      </c>
      <c r="L119" s="5">
        <v>0</v>
      </c>
      <c r="M119" s="5">
        <v>2</v>
      </c>
      <c r="N119" s="33">
        <f t="shared" si="36"/>
        <v>6.6666666666666666E-2</v>
      </c>
      <c r="O119" s="5">
        <v>2</v>
      </c>
      <c r="P119" s="5">
        <v>0</v>
      </c>
      <c r="Q119" s="33">
        <f t="shared" si="37"/>
        <v>5.5555555555555552E-2</v>
      </c>
      <c r="R119" s="33">
        <f t="shared" si="38"/>
        <v>0</v>
      </c>
      <c r="S119" s="33">
        <f t="shared" si="39"/>
        <v>0</v>
      </c>
      <c r="T119" s="33">
        <f t="shared" si="40"/>
        <v>2.2222222222222222E-3</v>
      </c>
      <c r="U119" s="13">
        <v>0</v>
      </c>
      <c r="V119" s="13">
        <v>0</v>
      </c>
      <c r="W119" s="13">
        <f t="shared" si="41"/>
        <v>100</v>
      </c>
      <c r="X119" s="13">
        <f t="shared" si="42"/>
        <v>100</v>
      </c>
    </row>
    <row r="120" spans="2:24">
      <c r="B120" s="20">
        <v>44093</v>
      </c>
      <c r="C120" s="13">
        <v>709.74433333333343</v>
      </c>
      <c r="D120" s="13">
        <v>812.93299999999999</v>
      </c>
      <c r="E120" s="13">
        <v>812.93299999999999</v>
      </c>
      <c r="F120" s="13">
        <v>0</v>
      </c>
      <c r="G120" s="14">
        <v>0</v>
      </c>
      <c r="H120" s="14">
        <v>0</v>
      </c>
      <c r="I120" s="14">
        <v>0</v>
      </c>
      <c r="J120" s="5">
        <v>36</v>
      </c>
      <c r="K120" s="5">
        <v>30</v>
      </c>
      <c r="L120" s="5">
        <v>0</v>
      </c>
      <c r="M120" s="5">
        <v>2</v>
      </c>
      <c r="N120" s="33">
        <f t="shared" si="36"/>
        <v>6.6666666666666666E-2</v>
      </c>
      <c r="O120" s="5">
        <v>2</v>
      </c>
      <c r="P120" s="5">
        <v>0</v>
      </c>
      <c r="Q120" s="33">
        <f t="shared" si="37"/>
        <v>5.5555555555555552E-2</v>
      </c>
      <c r="R120" s="33">
        <f t="shared" si="38"/>
        <v>0</v>
      </c>
      <c r="S120" s="33">
        <f t="shared" si="39"/>
        <v>0</v>
      </c>
      <c r="T120" s="33">
        <f t="shared" si="40"/>
        <v>2.2222222222222222E-3</v>
      </c>
      <c r="U120" s="13">
        <v>0</v>
      </c>
      <c r="V120" s="13">
        <v>0</v>
      </c>
      <c r="W120" s="13">
        <f t="shared" si="41"/>
        <v>100</v>
      </c>
      <c r="X120" s="13">
        <f t="shared" si="42"/>
        <v>100</v>
      </c>
    </row>
    <row r="121" spans="2:24">
      <c r="B121" s="20">
        <v>44094</v>
      </c>
      <c r="C121" s="13">
        <v>856.7113333333333</v>
      </c>
      <c r="D121" s="13">
        <v>1006.6</v>
      </c>
      <c r="E121" s="13">
        <v>1006.6</v>
      </c>
      <c r="F121" s="13">
        <v>0</v>
      </c>
      <c r="G121" s="14">
        <v>0</v>
      </c>
      <c r="H121" s="14">
        <v>0</v>
      </c>
      <c r="I121" s="14">
        <v>0</v>
      </c>
      <c r="J121" s="5">
        <v>36</v>
      </c>
      <c r="K121" s="5">
        <v>30</v>
      </c>
      <c r="L121" s="5">
        <v>0</v>
      </c>
      <c r="M121" s="5">
        <v>2</v>
      </c>
      <c r="N121" s="33">
        <f t="shared" si="36"/>
        <v>6.6666666666666666E-2</v>
      </c>
      <c r="O121" s="5">
        <v>2</v>
      </c>
      <c r="P121" s="5">
        <v>0</v>
      </c>
      <c r="Q121" s="33">
        <f t="shared" si="37"/>
        <v>5.5555555555555552E-2</v>
      </c>
      <c r="R121" s="33">
        <f t="shared" si="38"/>
        <v>0</v>
      </c>
      <c r="S121" s="33">
        <f t="shared" si="39"/>
        <v>0</v>
      </c>
      <c r="T121" s="33">
        <f t="shared" si="40"/>
        <v>2.2222222222222222E-3</v>
      </c>
      <c r="U121" s="13">
        <v>0</v>
      </c>
      <c r="V121" s="13">
        <v>0</v>
      </c>
      <c r="W121" s="13">
        <f t="shared" si="41"/>
        <v>100</v>
      </c>
      <c r="X121" s="13">
        <f t="shared" si="42"/>
        <v>100</v>
      </c>
    </row>
    <row r="122" spans="2:24">
      <c r="B122" s="31">
        <v>44095</v>
      </c>
      <c r="C122" s="13">
        <v>690.56666666666661</v>
      </c>
      <c r="D122" s="13">
        <v>763.5</v>
      </c>
      <c r="E122" s="13">
        <v>763.5</v>
      </c>
      <c r="F122" s="13">
        <v>0</v>
      </c>
      <c r="G122" s="14">
        <v>0</v>
      </c>
      <c r="H122" s="14">
        <v>0</v>
      </c>
      <c r="I122" s="14">
        <v>0</v>
      </c>
      <c r="J122" s="5">
        <v>36</v>
      </c>
      <c r="K122" s="5">
        <v>30</v>
      </c>
      <c r="L122" s="5">
        <v>0</v>
      </c>
      <c r="M122" s="5">
        <v>2</v>
      </c>
      <c r="N122" s="33">
        <f t="shared" si="36"/>
        <v>6.6666666666666666E-2</v>
      </c>
      <c r="O122" s="5">
        <v>2</v>
      </c>
      <c r="P122" s="5">
        <v>0</v>
      </c>
      <c r="Q122" s="33">
        <f t="shared" si="37"/>
        <v>5.5555555555555552E-2</v>
      </c>
      <c r="R122" s="33">
        <f t="shared" si="38"/>
        <v>0</v>
      </c>
      <c r="S122" s="33">
        <f t="shared" si="39"/>
        <v>0</v>
      </c>
      <c r="T122" s="33">
        <f t="shared" si="40"/>
        <v>2.2222222222222222E-3</v>
      </c>
      <c r="U122" s="13">
        <v>0</v>
      </c>
      <c r="V122" s="13">
        <v>0</v>
      </c>
      <c r="W122" s="13">
        <f t="shared" si="41"/>
        <v>100</v>
      </c>
      <c r="X122" s="13">
        <f t="shared" si="42"/>
        <v>100</v>
      </c>
    </row>
    <row r="123" spans="2:24">
      <c r="B123" s="31">
        <v>44096</v>
      </c>
      <c r="C123" s="13">
        <v>580.18883333333326</v>
      </c>
      <c r="D123" s="13">
        <v>814.77799999999991</v>
      </c>
      <c r="E123" s="13">
        <v>1143.1669999999999</v>
      </c>
      <c r="F123" s="13">
        <v>158</v>
      </c>
      <c r="G123" s="14">
        <v>0</v>
      </c>
      <c r="H123" s="14">
        <v>0</v>
      </c>
      <c r="I123" s="14">
        <v>0</v>
      </c>
      <c r="J123" s="5">
        <v>40</v>
      </c>
      <c r="K123" s="5">
        <v>32</v>
      </c>
      <c r="L123" s="5">
        <v>0</v>
      </c>
      <c r="M123" s="5">
        <v>1</v>
      </c>
      <c r="N123" s="33">
        <f t="shared" si="36"/>
        <v>3.125E-2</v>
      </c>
      <c r="O123" s="5">
        <v>2</v>
      </c>
      <c r="P123" s="5">
        <v>0</v>
      </c>
      <c r="Q123" s="33">
        <f t="shared" si="37"/>
        <v>0.05</v>
      </c>
      <c r="R123" s="33">
        <f t="shared" si="38"/>
        <v>0</v>
      </c>
      <c r="S123" s="33">
        <f t="shared" si="39"/>
        <v>0</v>
      </c>
      <c r="T123" s="33">
        <f t="shared" si="40"/>
        <v>9.765625E-4</v>
      </c>
      <c r="U123" s="13">
        <v>0</v>
      </c>
      <c r="V123" s="13">
        <v>0</v>
      </c>
      <c r="W123" s="13">
        <f t="shared" si="41"/>
        <v>100</v>
      </c>
      <c r="X123" s="13">
        <f t="shared" si="42"/>
        <v>100</v>
      </c>
    </row>
    <row r="124" spans="2:24">
      <c r="B124" s="21">
        <v>44097</v>
      </c>
      <c r="C124" s="13">
        <v>681.87799999999993</v>
      </c>
      <c r="D124" s="13">
        <v>737.63349999999991</v>
      </c>
      <c r="E124" s="13">
        <v>737.63349999999991</v>
      </c>
      <c r="F124" s="13">
        <v>0</v>
      </c>
      <c r="G124" s="14">
        <v>0</v>
      </c>
      <c r="H124" s="14">
        <v>0</v>
      </c>
      <c r="I124" s="14">
        <v>0</v>
      </c>
      <c r="J124" s="5">
        <v>36</v>
      </c>
      <c r="K124" s="5">
        <v>30</v>
      </c>
      <c r="L124" s="5">
        <v>0</v>
      </c>
      <c r="M124" s="5">
        <v>1</v>
      </c>
      <c r="N124" s="33">
        <f t="shared" si="36"/>
        <v>3.3333333333333333E-2</v>
      </c>
      <c r="O124" s="5">
        <v>1</v>
      </c>
      <c r="P124" s="5">
        <v>0</v>
      </c>
      <c r="Q124" s="33">
        <f t="shared" si="37"/>
        <v>2.7777777777777776E-2</v>
      </c>
      <c r="R124" s="33">
        <f t="shared" si="38"/>
        <v>0</v>
      </c>
      <c r="S124" s="33">
        <f t="shared" si="39"/>
        <v>0</v>
      </c>
      <c r="T124" s="33">
        <f t="shared" si="40"/>
        <v>1.1111111111111111E-3</v>
      </c>
      <c r="U124" s="13">
        <v>0</v>
      </c>
      <c r="V124" s="13">
        <v>0</v>
      </c>
      <c r="W124" s="13">
        <f t="shared" si="41"/>
        <v>100</v>
      </c>
      <c r="X124" s="13">
        <f t="shared" si="42"/>
        <v>100</v>
      </c>
    </row>
    <row r="125" spans="2:24">
      <c r="B125" s="21">
        <v>44098</v>
      </c>
      <c r="C125" s="13">
        <v>728.44466666666665</v>
      </c>
      <c r="D125" s="13">
        <v>801.5335</v>
      </c>
      <c r="E125" s="13">
        <v>801.5335</v>
      </c>
      <c r="F125" s="13">
        <v>0</v>
      </c>
      <c r="G125" s="14">
        <v>0</v>
      </c>
      <c r="H125" s="14">
        <v>0</v>
      </c>
      <c r="I125" s="14">
        <v>0</v>
      </c>
      <c r="J125" s="5">
        <v>36</v>
      </c>
      <c r="K125" s="5">
        <v>30</v>
      </c>
      <c r="L125" s="5">
        <v>0</v>
      </c>
      <c r="M125" s="5">
        <v>1</v>
      </c>
      <c r="N125" s="33">
        <f t="shared" si="36"/>
        <v>3.3333333333333333E-2</v>
      </c>
      <c r="O125" s="5">
        <v>1</v>
      </c>
      <c r="P125" s="5">
        <v>0</v>
      </c>
      <c r="Q125" s="33">
        <f t="shared" si="37"/>
        <v>2.7777777777777776E-2</v>
      </c>
      <c r="R125" s="33">
        <f t="shared" si="38"/>
        <v>0</v>
      </c>
      <c r="S125" s="33">
        <f t="shared" si="39"/>
        <v>0</v>
      </c>
      <c r="T125" s="33">
        <f t="shared" si="40"/>
        <v>1.1111111111111111E-3</v>
      </c>
      <c r="U125" s="13">
        <v>0</v>
      </c>
      <c r="V125" s="13">
        <v>0</v>
      </c>
      <c r="W125" s="13">
        <f t="shared" si="41"/>
        <v>100</v>
      </c>
      <c r="X125" s="13">
        <f t="shared" si="42"/>
        <v>100</v>
      </c>
    </row>
    <row r="126" spans="2:24">
      <c r="B126" s="21">
        <v>44099</v>
      </c>
      <c r="C126" s="13">
        <v>735.52200000000005</v>
      </c>
      <c r="D126" s="13">
        <v>776.7</v>
      </c>
      <c r="E126" s="13">
        <v>776.7</v>
      </c>
      <c r="F126" s="13">
        <v>0</v>
      </c>
      <c r="G126" s="14">
        <v>0</v>
      </c>
      <c r="H126" s="14">
        <v>0</v>
      </c>
      <c r="I126" s="14">
        <v>0</v>
      </c>
      <c r="J126" s="5">
        <v>36</v>
      </c>
      <c r="K126" s="5">
        <v>30</v>
      </c>
      <c r="L126" s="5">
        <v>0</v>
      </c>
      <c r="M126" s="5">
        <v>2</v>
      </c>
      <c r="N126" s="33">
        <f t="shared" si="36"/>
        <v>6.6666666666666666E-2</v>
      </c>
      <c r="O126" s="5">
        <v>2</v>
      </c>
      <c r="P126" s="5">
        <v>0</v>
      </c>
      <c r="Q126" s="33">
        <f t="shared" si="37"/>
        <v>5.5555555555555552E-2</v>
      </c>
      <c r="R126" s="33">
        <f t="shared" si="38"/>
        <v>0</v>
      </c>
      <c r="S126" s="33">
        <f t="shared" si="39"/>
        <v>0</v>
      </c>
      <c r="T126" s="33">
        <f t="shared" si="40"/>
        <v>2.2222222222222222E-3</v>
      </c>
      <c r="U126" s="13">
        <v>0</v>
      </c>
      <c r="V126" s="13">
        <v>0</v>
      </c>
      <c r="W126" s="13">
        <f t="shared" si="41"/>
        <v>100</v>
      </c>
      <c r="X126" s="13">
        <f t="shared" si="42"/>
        <v>100</v>
      </c>
    </row>
    <row r="127" spans="2:24">
      <c r="B127" s="20">
        <v>44100</v>
      </c>
      <c r="C127" s="13">
        <v>4568.6876666666667</v>
      </c>
      <c r="D127" s="13">
        <v>689.71800000000007</v>
      </c>
      <c r="E127" s="13">
        <v>689.71800000000007</v>
      </c>
      <c r="F127" s="13">
        <v>0</v>
      </c>
      <c r="G127" s="14">
        <v>0</v>
      </c>
      <c r="H127" s="14">
        <v>0</v>
      </c>
      <c r="I127" s="14">
        <v>0</v>
      </c>
      <c r="J127" s="5">
        <v>37</v>
      </c>
      <c r="K127" s="5">
        <v>28</v>
      </c>
      <c r="L127" s="5">
        <v>3</v>
      </c>
      <c r="M127" s="5">
        <v>0</v>
      </c>
      <c r="N127" s="33">
        <f t="shared" si="36"/>
        <v>0</v>
      </c>
      <c r="O127" s="5">
        <v>0</v>
      </c>
      <c r="P127" s="5">
        <v>0</v>
      </c>
      <c r="Q127" s="33">
        <f t="shared" si="37"/>
        <v>0</v>
      </c>
      <c r="R127" s="33">
        <f t="shared" si="38"/>
        <v>8.1081081081081086E-2</v>
      </c>
      <c r="S127" s="33">
        <f t="shared" si="39"/>
        <v>0</v>
      </c>
      <c r="T127" s="33">
        <f t="shared" si="40"/>
        <v>0</v>
      </c>
      <c r="U127" s="13">
        <v>0</v>
      </c>
      <c r="V127" s="13">
        <v>0</v>
      </c>
      <c r="W127" s="13">
        <f t="shared" si="41"/>
        <v>100</v>
      </c>
      <c r="X127" s="13">
        <f t="shared" si="42"/>
        <v>100</v>
      </c>
    </row>
    <row r="128" spans="2:24">
      <c r="B128" s="20">
        <v>44101</v>
      </c>
      <c r="C128" s="13">
        <v>588.13333333333333</v>
      </c>
      <c r="D128" s="13">
        <v>624.9</v>
      </c>
      <c r="E128" s="13">
        <v>624.9</v>
      </c>
      <c r="F128" s="13">
        <v>0</v>
      </c>
      <c r="G128" s="14">
        <v>0</v>
      </c>
      <c r="H128" s="14">
        <v>0</v>
      </c>
      <c r="I128" s="14">
        <v>0</v>
      </c>
      <c r="J128" s="5">
        <v>36</v>
      </c>
      <c r="K128" s="5">
        <v>30</v>
      </c>
      <c r="L128" s="5">
        <v>0</v>
      </c>
      <c r="M128" s="5">
        <v>0</v>
      </c>
      <c r="N128" s="33">
        <f t="shared" si="36"/>
        <v>0</v>
      </c>
      <c r="O128" s="5">
        <v>0</v>
      </c>
      <c r="P128" s="5">
        <v>0</v>
      </c>
      <c r="Q128" s="33">
        <f t="shared" si="37"/>
        <v>0</v>
      </c>
      <c r="R128" s="33">
        <f t="shared" si="38"/>
        <v>0</v>
      </c>
      <c r="S128" s="33">
        <f t="shared" si="39"/>
        <v>0</v>
      </c>
      <c r="T128" s="33">
        <f t="shared" si="40"/>
        <v>0</v>
      </c>
      <c r="U128" s="13">
        <v>0</v>
      </c>
      <c r="V128" s="13">
        <v>0</v>
      </c>
      <c r="W128" s="13">
        <f t="shared" si="41"/>
        <v>100</v>
      </c>
      <c r="X128" s="13">
        <f t="shared" si="42"/>
        <v>100</v>
      </c>
    </row>
    <row r="129" spans="2:24">
      <c r="B129" s="31">
        <v>44102</v>
      </c>
      <c r="C129" s="13">
        <v>695.05574999999999</v>
      </c>
      <c r="D129" s="13">
        <v>657.70366666666666</v>
      </c>
      <c r="E129" s="13">
        <v>901.05549999999994</v>
      </c>
      <c r="F129" s="13">
        <v>171</v>
      </c>
      <c r="G129" s="14">
        <v>0</v>
      </c>
      <c r="H129" s="14">
        <v>0</v>
      </c>
      <c r="I129" s="14">
        <v>0</v>
      </c>
      <c r="J129" s="5">
        <v>25</v>
      </c>
      <c r="K129" s="5">
        <v>19</v>
      </c>
      <c r="L129" s="5">
        <v>0</v>
      </c>
      <c r="M129" s="5">
        <v>1</v>
      </c>
      <c r="N129" s="33">
        <f t="shared" si="36"/>
        <v>5.2631578947368418E-2</v>
      </c>
      <c r="O129" s="5">
        <v>1</v>
      </c>
      <c r="P129" s="5">
        <v>0</v>
      </c>
      <c r="Q129" s="33">
        <f t="shared" si="37"/>
        <v>0.04</v>
      </c>
      <c r="R129" s="33">
        <f t="shared" si="38"/>
        <v>0</v>
      </c>
      <c r="S129" s="33">
        <f t="shared" si="39"/>
        <v>0</v>
      </c>
      <c r="T129" s="33">
        <f t="shared" si="40"/>
        <v>2.7700831024930748E-3</v>
      </c>
      <c r="U129" s="13">
        <v>0</v>
      </c>
      <c r="V129" s="13">
        <v>0</v>
      </c>
      <c r="W129" s="13">
        <f t="shared" si="41"/>
        <v>100</v>
      </c>
      <c r="X129" s="13">
        <f t="shared" si="42"/>
        <v>100</v>
      </c>
    </row>
    <row r="130" spans="2:24">
      <c r="B130" s="31">
        <v>44103</v>
      </c>
      <c r="C130" s="13">
        <v>661.93428571428569</v>
      </c>
      <c r="D130" s="13">
        <v>1002.50125</v>
      </c>
      <c r="E130" s="13">
        <v>1285.1683333333333</v>
      </c>
      <c r="F130" s="13">
        <v>154.5</v>
      </c>
      <c r="G130" s="14">
        <v>0</v>
      </c>
      <c r="H130" s="14">
        <v>0</v>
      </c>
      <c r="I130" s="14">
        <v>0</v>
      </c>
      <c r="J130" s="5">
        <v>70</v>
      </c>
      <c r="K130" s="5">
        <v>25</v>
      </c>
      <c r="L130" s="5">
        <v>0</v>
      </c>
      <c r="M130" s="5">
        <v>1</v>
      </c>
      <c r="N130" s="33">
        <f t="shared" si="36"/>
        <v>0.04</v>
      </c>
      <c r="O130" s="5">
        <v>2</v>
      </c>
      <c r="P130" s="5">
        <v>0</v>
      </c>
      <c r="Q130" s="33">
        <f t="shared" si="37"/>
        <v>2.8571428571428571E-2</v>
      </c>
      <c r="R130" s="33">
        <f t="shared" si="38"/>
        <v>0</v>
      </c>
      <c r="S130" s="33">
        <f t="shared" si="39"/>
        <v>0</v>
      </c>
      <c r="T130" s="33">
        <f t="shared" si="40"/>
        <v>1.6000000000000001E-3</v>
      </c>
      <c r="U130" s="13">
        <v>0</v>
      </c>
      <c r="V130" s="13">
        <v>0</v>
      </c>
      <c r="W130" s="13">
        <f t="shared" si="41"/>
        <v>100</v>
      </c>
      <c r="X130" s="13">
        <f t="shared" si="42"/>
        <v>100</v>
      </c>
    </row>
    <row r="131" spans="2:24">
      <c r="B131" s="21">
        <v>44104</v>
      </c>
      <c r="C131" s="13">
        <v>973.51100000000008</v>
      </c>
      <c r="D131" s="13">
        <v>981.63499999999999</v>
      </c>
      <c r="E131" s="13">
        <v>981.63499999999999</v>
      </c>
      <c r="F131" s="13">
        <v>0</v>
      </c>
      <c r="G131" s="14">
        <v>0</v>
      </c>
      <c r="H131" s="14">
        <v>0</v>
      </c>
      <c r="I131" s="14">
        <v>0</v>
      </c>
      <c r="J131" s="5">
        <v>21</v>
      </c>
      <c r="K131" s="5">
        <v>16</v>
      </c>
      <c r="L131" s="5">
        <v>0</v>
      </c>
      <c r="M131" s="5">
        <v>1</v>
      </c>
      <c r="N131" s="33">
        <f t="shared" si="36"/>
        <v>6.25E-2</v>
      </c>
      <c r="O131" s="5">
        <v>1</v>
      </c>
      <c r="P131" s="5">
        <v>0</v>
      </c>
      <c r="Q131" s="33">
        <f t="shared" si="37"/>
        <v>4.7619047619047616E-2</v>
      </c>
      <c r="R131" s="33">
        <f t="shared" si="38"/>
        <v>0</v>
      </c>
      <c r="S131" s="33">
        <f t="shared" si="39"/>
        <v>0</v>
      </c>
      <c r="T131" s="33">
        <f t="shared" si="40"/>
        <v>3.90625E-3</v>
      </c>
      <c r="U131" s="13">
        <v>0</v>
      </c>
      <c r="V131" s="13">
        <v>0</v>
      </c>
      <c r="W131" s="13">
        <f t="shared" si="41"/>
        <v>100</v>
      </c>
      <c r="X131" s="13">
        <f t="shared" si="42"/>
        <v>100</v>
      </c>
    </row>
    <row r="132" spans="2:24">
      <c r="B132" s="21"/>
      <c r="C132" s="13"/>
      <c r="D132" s="13"/>
      <c r="E132" s="13"/>
      <c r="F132" s="13"/>
      <c r="G132" s="32"/>
      <c r="H132" s="5"/>
      <c r="I132" s="5"/>
      <c r="J132" s="5"/>
      <c r="K132" s="5"/>
      <c r="L132" s="5"/>
      <c r="M132" s="5"/>
      <c r="N132" s="33"/>
      <c r="O132" s="5"/>
      <c r="P132" s="5"/>
      <c r="Q132" s="33"/>
      <c r="R132" s="33"/>
      <c r="S132" s="33"/>
      <c r="T132" s="33"/>
      <c r="U132" s="13"/>
      <c r="V132" s="13"/>
      <c r="W132" s="13"/>
      <c r="X132" s="13"/>
    </row>
    <row r="133" spans="2:24">
      <c r="B133" s="15" t="s">
        <v>2</v>
      </c>
      <c r="C133" s="16">
        <v>111761.56299999999</v>
      </c>
      <c r="D133" s="16">
        <v>64991.23799999999</v>
      </c>
      <c r="E133" s="16">
        <v>53996.250999999989</v>
      </c>
      <c r="F133" s="16">
        <v>10994.986999999997</v>
      </c>
      <c r="G133" s="22">
        <f>SUM(G102:G132)</f>
        <v>0</v>
      </c>
      <c r="H133" s="22">
        <f t="shared" ref="H133" si="43">SUM(H102:H132)</f>
        <v>0</v>
      </c>
      <c r="I133" s="22">
        <f t="shared" ref="I133" si="44">SUM(I102:I132)</f>
        <v>0</v>
      </c>
      <c r="J133" s="16">
        <v>1600</v>
      </c>
      <c r="K133" s="16">
        <v>961</v>
      </c>
      <c r="L133" s="16">
        <v>6</v>
      </c>
      <c r="M133" s="16">
        <v>33</v>
      </c>
      <c r="N133" s="17" t="s">
        <v>34</v>
      </c>
      <c r="O133" s="16">
        <v>106</v>
      </c>
      <c r="P133" s="16">
        <v>62</v>
      </c>
      <c r="Q133" s="17" t="s">
        <v>34</v>
      </c>
      <c r="R133" s="17" t="s">
        <v>34</v>
      </c>
      <c r="S133" s="17" t="s">
        <v>34</v>
      </c>
      <c r="T133" s="17" t="s">
        <v>34</v>
      </c>
      <c r="U133" s="17" t="s">
        <v>34</v>
      </c>
      <c r="V133" s="17" t="s">
        <v>34</v>
      </c>
      <c r="W133" s="17" t="s">
        <v>34</v>
      </c>
      <c r="X133" s="17" t="s">
        <v>34</v>
      </c>
    </row>
    <row r="134" spans="2:24" ht="25.5">
      <c r="B134" s="19" t="s">
        <v>3</v>
      </c>
      <c r="C134" s="18">
        <v>941.84025388888915</v>
      </c>
      <c r="D134" s="18">
        <v>865.58024722222228</v>
      </c>
      <c r="E134" s="18">
        <v>855.47527222222232</v>
      </c>
      <c r="F134" s="18">
        <v>920.88518181818176</v>
      </c>
      <c r="G134" s="22">
        <f>IF(SUM(G102:G132)=0,0,AVERAGEIF(G102:G132,"&lt;&gt;0"))</f>
        <v>0</v>
      </c>
      <c r="H134" s="22">
        <f t="shared" ref="H134:I134" si="45">IF(SUM(H102:H132)=0,0,AVERAGEIF(H102:H132,"&lt;&gt;0"))</f>
        <v>0</v>
      </c>
      <c r="I134" s="22">
        <f t="shared" si="45"/>
        <v>0</v>
      </c>
      <c r="J134" s="18">
        <v>53.333333333333336</v>
      </c>
      <c r="K134" s="18">
        <v>32.033333333333331</v>
      </c>
      <c r="L134" s="18">
        <v>0.2</v>
      </c>
      <c r="M134" s="18">
        <v>1.1000000000000001</v>
      </c>
      <c r="N134" s="34">
        <f>AVERAGE(N102:N132)</f>
        <v>3.6330025338824241E-2</v>
      </c>
      <c r="O134" s="18">
        <v>3.5333333333333332</v>
      </c>
      <c r="P134" s="18">
        <v>2.0666666666666669</v>
      </c>
      <c r="Q134" s="34">
        <f>AVERAGE(Q102:Q132)</f>
        <v>5.6778523044536025E-2</v>
      </c>
      <c r="R134" s="34">
        <f>AVERAGE(R102:R132)</f>
        <v>4.1525960928946006E-3</v>
      </c>
      <c r="S134" s="34">
        <f>AVERAGE(S102:S132)</f>
        <v>4.2269399894399894E-2</v>
      </c>
      <c r="T134" s="34">
        <f t="shared" ref="T134:X134" si="46">AVERAGE(T102:T132)</f>
        <v>1.2660882382776134E-3</v>
      </c>
      <c r="U134" s="18">
        <f t="shared" si="46"/>
        <v>0</v>
      </c>
      <c r="V134" s="18">
        <f t="shared" si="46"/>
        <v>0</v>
      </c>
      <c r="W134" s="18">
        <f t="shared" si="46"/>
        <v>100</v>
      </c>
      <c r="X134" s="18">
        <f t="shared" si="46"/>
        <v>100</v>
      </c>
    </row>
    <row r="137" spans="2:24" ht="25.5" customHeight="1">
      <c r="B137" s="29">
        <v>44075</v>
      </c>
      <c r="C137" s="35" t="s">
        <v>41</v>
      </c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7"/>
    </row>
    <row r="138" spans="2:24" ht="156">
      <c r="B138" s="19"/>
      <c r="C138" s="12"/>
      <c r="D138" s="10" t="s">
        <v>38</v>
      </c>
      <c r="E138" s="10" t="s">
        <v>39</v>
      </c>
      <c r="F138" s="10" t="s">
        <v>40</v>
      </c>
      <c r="G138" s="10" t="s">
        <v>14</v>
      </c>
      <c r="H138" s="10" t="s">
        <v>15</v>
      </c>
      <c r="I138" s="10" t="s">
        <v>16</v>
      </c>
      <c r="J138" s="10" t="s">
        <v>19</v>
      </c>
      <c r="K138" s="10" t="s">
        <v>20</v>
      </c>
      <c r="L138" s="10" t="s">
        <v>21</v>
      </c>
      <c r="M138" s="23" t="s">
        <v>23</v>
      </c>
      <c r="N138" s="10" t="s">
        <v>24</v>
      </c>
    </row>
    <row r="139" spans="2:24">
      <c r="B139" s="19"/>
      <c r="C139" s="12" t="s">
        <v>25</v>
      </c>
      <c r="D139" s="12" t="s">
        <v>25</v>
      </c>
      <c r="E139" s="12" t="s">
        <v>25</v>
      </c>
      <c r="F139" s="12" t="s">
        <v>25</v>
      </c>
      <c r="G139" s="12" t="s">
        <v>26</v>
      </c>
      <c r="H139" s="12" t="s">
        <v>27</v>
      </c>
      <c r="I139" s="12" t="s">
        <v>28</v>
      </c>
      <c r="J139" s="12" t="s">
        <v>28</v>
      </c>
      <c r="K139" s="12" t="s">
        <v>30</v>
      </c>
      <c r="L139" s="12" t="s">
        <v>31</v>
      </c>
      <c r="M139" s="24" t="s">
        <v>32</v>
      </c>
      <c r="N139" s="12" t="s">
        <v>33</v>
      </c>
    </row>
    <row r="140" spans="2:24">
      <c r="B140" s="19" t="s">
        <v>2</v>
      </c>
      <c r="C140" s="16">
        <f>SUM(C133:D133)</f>
        <v>176752.80099999998</v>
      </c>
      <c r="D140" s="16">
        <f>D133</f>
        <v>64991.23799999999</v>
      </c>
      <c r="E140" s="16">
        <f t="shared" ref="E140:F140" si="47">E133</f>
        <v>53996.250999999989</v>
      </c>
      <c r="F140" s="16">
        <f t="shared" si="47"/>
        <v>10994.986999999997</v>
      </c>
      <c r="G140" s="16">
        <f>SUM(H133:I133)</f>
        <v>0</v>
      </c>
      <c r="H140" s="16">
        <f>SUM(J133:K133)</f>
        <v>2561</v>
      </c>
      <c r="I140" s="16">
        <f>SUM(L133:M133)</f>
        <v>39</v>
      </c>
      <c r="J140" s="16">
        <f>SUM(O133:P133)</f>
        <v>168</v>
      </c>
      <c r="K140" s="17" t="s">
        <v>34</v>
      </c>
      <c r="L140" s="17" t="s">
        <v>34</v>
      </c>
      <c r="M140" s="25" t="s">
        <v>34</v>
      </c>
      <c r="N140" s="17" t="s">
        <v>34</v>
      </c>
    </row>
    <row r="141" spans="2:24" ht="25.5">
      <c r="B141" s="19" t="s">
        <v>3</v>
      </c>
      <c r="C141" s="22">
        <f>AVERAGE(C134:D134)</f>
        <v>903.71025055555572</v>
      </c>
      <c r="D141" s="22">
        <f>D134</f>
        <v>865.58024722222228</v>
      </c>
      <c r="E141" s="22">
        <f t="shared" ref="E141:F141" si="48">E134</f>
        <v>855.47527222222232</v>
      </c>
      <c r="F141" s="22">
        <f t="shared" si="48"/>
        <v>920.88518181818176</v>
      </c>
      <c r="G141" s="22">
        <f>AVERAGE(H134:I134)</f>
        <v>0</v>
      </c>
      <c r="H141" s="22">
        <f>AVERAGE(J134:K134)</f>
        <v>42.683333333333337</v>
      </c>
      <c r="I141" s="22">
        <f>AVERAGE(L134:M134)</f>
        <v>0.65</v>
      </c>
      <c r="J141" s="22">
        <f>AVERAGE(O134:P134)</f>
        <v>2.8</v>
      </c>
      <c r="K141" s="34">
        <f>AVERAGE(Q134,S134)</f>
        <v>4.9523961469467956E-2</v>
      </c>
      <c r="L141" s="34">
        <f>AVERAGE(R134,T134)</f>
        <v>2.7093421655861069E-3</v>
      </c>
      <c r="M141" s="26">
        <f>AVERAGE(U134:V134)</f>
        <v>0</v>
      </c>
      <c r="N141" s="22">
        <f>AVERAGE(W134:X134)</f>
        <v>100</v>
      </c>
    </row>
  </sheetData>
  <mergeCells count="3">
    <mergeCell ref="C137:N137"/>
    <mergeCell ref="C45:N45"/>
    <mergeCell ref="C91:N9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119"/>
  <sheetViews>
    <sheetView workbookViewId="0">
      <selection activeCell="A4" sqref="A4:XFD39"/>
    </sheetView>
  </sheetViews>
  <sheetFormatPr defaultRowHeight="12.75"/>
  <cols>
    <col min="1" max="1" width="3.28515625" style="1" customWidth="1"/>
    <col min="2" max="2" width="15.28515625" style="1" bestFit="1" customWidth="1"/>
    <col min="3" max="6" width="16.7109375" style="1" customWidth="1"/>
    <col min="7" max="7" width="20.140625" style="1" bestFit="1" customWidth="1"/>
    <col min="8" max="8" width="20.28515625" style="1" bestFit="1" customWidth="1"/>
    <col min="9" max="9" width="22.42578125" style="1" bestFit="1" customWidth="1"/>
    <col min="10" max="10" width="20.7109375" style="1" bestFit="1" customWidth="1"/>
    <col min="11" max="11" width="15.140625" style="1" bestFit="1" customWidth="1"/>
    <col min="12" max="12" width="13.5703125" style="1" bestFit="1" customWidth="1"/>
    <col min="13" max="16384" width="9.140625" style="1"/>
  </cols>
  <sheetData>
    <row r="2" spans="2:12" hidden="1">
      <c r="B2" s="1" t="s">
        <v>35</v>
      </c>
      <c r="C2" s="11">
        <v>1</v>
      </c>
      <c r="D2" s="11">
        <v>2</v>
      </c>
      <c r="E2" s="11">
        <v>3</v>
      </c>
      <c r="F2" s="11">
        <v>4</v>
      </c>
      <c r="G2" s="11">
        <v>5</v>
      </c>
      <c r="H2" s="11">
        <v>6</v>
      </c>
      <c r="I2" s="11">
        <v>7</v>
      </c>
      <c r="J2" s="11">
        <v>8</v>
      </c>
      <c r="K2" s="11">
        <v>9</v>
      </c>
      <c r="L2" s="11">
        <v>10</v>
      </c>
    </row>
    <row r="3" spans="2:12" hidden="1">
      <c r="B3" s="1" t="s">
        <v>35</v>
      </c>
      <c r="C3" s="11">
        <v>1</v>
      </c>
      <c r="D3" s="11"/>
      <c r="E3" s="11"/>
      <c r="F3" s="11"/>
      <c r="G3" s="11">
        <v>2</v>
      </c>
      <c r="H3" s="11">
        <v>3</v>
      </c>
      <c r="I3" s="11">
        <v>4</v>
      </c>
      <c r="J3" s="11">
        <v>5</v>
      </c>
      <c r="K3" s="11">
        <v>6</v>
      </c>
      <c r="L3" s="11">
        <v>7</v>
      </c>
    </row>
    <row r="4" spans="2:12" ht="25.5">
      <c r="B4" s="6" t="s">
        <v>7</v>
      </c>
      <c r="C4" s="2" t="s">
        <v>37</v>
      </c>
      <c r="D4" s="38" t="s">
        <v>43</v>
      </c>
      <c r="E4" s="39"/>
      <c r="F4" s="40"/>
      <c r="G4" s="38" t="s">
        <v>45</v>
      </c>
      <c r="H4" s="39"/>
      <c r="I4" s="39"/>
      <c r="J4" s="39"/>
      <c r="K4" s="39"/>
      <c r="L4" s="40"/>
    </row>
    <row r="5" spans="2:12" ht="48">
      <c r="B5" s="7" t="s">
        <v>13</v>
      </c>
      <c r="C5" s="9"/>
      <c r="D5" s="10" t="s">
        <v>38</v>
      </c>
      <c r="E5" s="10" t="s">
        <v>39</v>
      </c>
      <c r="F5" s="10" t="s">
        <v>40</v>
      </c>
      <c r="G5" s="10"/>
      <c r="H5" s="10" t="s">
        <v>36</v>
      </c>
      <c r="I5" s="10" t="s">
        <v>15</v>
      </c>
      <c r="J5" s="10" t="s">
        <v>22</v>
      </c>
      <c r="K5" s="10" t="s">
        <v>23</v>
      </c>
      <c r="L5" s="10" t="s">
        <v>24</v>
      </c>
    </row>
    <row r="6" spans="2:12">
      <c r="B6" s="3" t="s">
        <v>1</v>
      </c>
      <c r="C6" s="12" t="s">
        <v>25</v>
      </c>
      <c r="D6" s="12" t="s">
        <v>25</v>
      </c>
      <c r="E6" s="12" t="s">
        <v>25</v>
      </c>
      <c r="F6" s="12" t="s">
        <v>25</v>
      </c>
      <c r="G6" s="12" t="s">
        <v>26</v>
      </c>
      <c r="H6" s="12" t="s">
        <v>28</v>
      </c>
      <c r="I6" s="12" t="s">
        <v>27</v>
      </c>
      <c r="J6" s="12" t="s">
        <v>30</v>
      </c>
      <c r="K6" s="12" t="s">
        <v>32</v>
      </c>
      <c r="L6" s="12" t="s">
        <v>33</v>
      </c>
    </row>
    <row r="7" spans="2:12" ht="12.75" customHeight="1">
      <c r="B7" s="31">
        <v>44013</v>
      </c>
      <c r="C7" s="13">
        <v>3393.4739999999997</v>
      </c>
      <c r="D7" s="13">
        <v>4031.59</v>
      </c>
      <c r="E7" s="13">
        <v>2436.2999999999997</v>
      </c>
      <c r="F7" s="13">
        <v>1312.31</v>
      </c>
      <c r="G7" s="5">
        <v>1200000</v>
      </c>
      <c r="H7" s="5">
        <v>170</v>
      </c>
      <c r="I7" s="5">
        <v>43539</v>
      </c>
      <c r="J7" s="33">
        <f>H7/I7</f>
        <v>3.9045453501458461E-3</v>
      </c>
      <c r="K7" s="13">
        <f>G7/86400000</f>
        <v>1.3888888888888888E-2</v>
      </c>
      <c r="L7" s="13">
        <f>100-K7</f>
        <v>99.986111111111114</v>
      </c>
    </row>
    <row r="8" spans="2:12" ht="12.75" customHeight="1">
      <c r="B8" s="31">
        <v>44014</v>
      </c>
      <c r="C8" s="13">
        <v>2479.3599999999997</v>
      </c>
      <c r="D8" s="13">
        <v>2784.5733333333333</v>
      </c>
      <c r="E8" s="13">
        <v>2021.5400000000002</v>
      </c>
      <c r="F8" s="13">
        <v>1217.79</v>
      </c>
      <c r="G8" s="5">
        <v>1200000</v>
      </c>
      <c r="H8" s="5">
        <v>123</v>
      </c>
      <c r="I8" s="5">
        <v>41139</v>
      </c>
      <c r="J8" s="33">
        <f t="shared" ref="J8:J36" si="0">H8/I8</f>
        <v>2.9898636330489316E-3</v>
      </c>
      <c r="K8" s="13">
        <f t="shared" ref="K8:K36" si="1">G8/86400000</f>
        <v>1.3888888888888888E-2</v>
      </c>
      <c r="L8" s="13">
        <f t="shared" ref="L8:L36" si="2">100-K8</f>
        <v>99.986111111111114</v>
      </c>
    </row>
    <row r="9" spans="2:12" ht="12.75" customHeight="1">
      <c r="B9" s="4">
        <v>44015</v>
      </c>
      <c r="C9" s="13">
        <v>2085.7599999999998</v>
      </c>
      <c r="D9" s="13">
        <v>2260.85</v>
      </c>
      <c r="E9" s="13">
        <v>1823.125</v>
      </c>
      <c r="F9" s="13">
        <v>1150.3899999999999</v>
      </c>
      <c r="G9" s="5">
        <v>1200000</v>
      </c>
      <c r="H9" s="5">
        <v>89</v>
      </c>
      <c r="I9" s="5">
        <v>35940</v>
      </c>
      <c r="J9" s="33">
        <f t="shared" si="0"/>
        <v>2.4763494713411242E-3</v>
      </c>
      <c r="K9" s="13">
        <f t="shared" si="1"/>
        <v>1.3888888888888888E-2</v>
      </c>
      <c r="L9" s="13">
        <f t="shared" si="2"/>
        <v>99.986111111111114</v>
      </c>
    </row>
    <row r="10" spans="2:12" ht="12.75" customHeight="1">
      <c r="B10" s="20">
        <v>44016</v>
      </c>
      <c r="C10" s="13">
        <v>1584.9240000000002</v>
      </c>
      <c r="D10" s="13">
        <v>1590.5833333333333</v>
      </c>
      <c r="E10" s="13">
        <v>1576.4349999999999</v>
      </c>
      <c r="F10" s="13">
        <v>1065.3900000000001</v>
      </c>
      <c r="G10" s="5">
        <v>0</v>
      </c>
      <c r="H10" s="5">
        <v>10</v>
      </c>
      <c r="I10" s="5">
        <v>6388</v>
      </c>
      <c r="J10" s="33">
        <f t="shared" si="0"/>
        <v>1.5654351909830933E-3</v>
      </c>
      <c r="K10" s="13">
        <f t="shared" si="1"/>
        <v>0</v>
      </c>
      <c r="L10" s="13">
        <f t="shared" si="2"/>
        <v>100</v>
      </c>
    </row>
    <row r="11" spans="2:12" ht="12.75" customHeight="1">
      <c r="B11" s="20">
        <v>44017</v>
      </c>
      <c r="C11" s="13">
        <v>1557.98</v>
      </c>
      <c r="D11" s="13">
        <v>1561.5133333333333</v>
      </c>
      <c r="E11" s="13">
        <v>1552.6799999999998</v>
      </c>
      <c r="F11" s="13">
        <v>1061.8699999999999</v>
      </c>
      <c r="G11" s="5">
        <v>0</v>
      </c>
      <c r="H11" s="5">
        <v>6</v>
      </c>
      <c r="I11" s="5">
        <v>4719</v>
      </c>
      <c r="J11" s="33">
        <f t="shared" si="0"/>
        <v>1.2714558169103624E-3</v>
      </c>
      <c r="K11" s="13">
        <f t="shared" si="1"/>
        <v>0</v>
      </c>
      <c r="L11" s="13">
        <f t="shared" si="2"/>
        <v>100</v>
      </c>
    </row>
    <row r="12" spans="2:12" ht="12.75" customHeight="1">
      <c r="B12" s="4">
        <v>44018</v>
      </c>
      <c r="C12" s="13">
        <v>2659.7940000000003</v>
      </c>
      <c r="D12" s="13">
        <v>2986.2866666666669</v>
      </c>
      <c r="E12" s="13">
        <v>2170.0550000000003</v>
      </c>
      <c r="F12" s="13">
        <v>1312.02</v>
      </c>
      <c r="G12" s="5">
        <v>1200000</v>
      </c>
      <c r="H12" s="5">
        <v>126</v>
      </c>
      <c r="I12" s="5">
        <v>41736</v>
      </c>
      <c r="J12" s="33">
        <f t="shared" si="0"/>
        <v>3.0189764232317422E-3</v>
      </c>
      <c r="K12" s="13">
        <f t="shared" si="1"/>
        <v>1.3888888888888888E-2</v>
      </c>
      <c r="L12" s="13">
        <f t="shared" si="2"/>
        <v>99.986111111111114</v>
      </c>
    </row>
    <row r="13" spans="2:12" ht="12.75" customHeight="1">
      <c r="B13" s="31">
        <v>44019</v>
      </c>
      <c r="C13" s="13">
        <v>2201.69</v>
      </c>
      <c r="D13" s="13">
        <v>2381.7233333333334</v>
      </c>
      <c r="E13" s="13">
        <v>1931.64</v>
      </c>
      <c r="F13" s="13">
        <v>1170.5899999999999</v>
      </c>
      <c r="G13" s="5">
        <v>1200000</v>
      </c>
      <c r="H13" s="5">
        <v>132</v>
      </c>
      <c r="I13" s="5">
        <v>40878</v>
      </c>
      <c r="J13" s="33">
        <f t="shared" si="0"/>
        <v>3.2291207984735063E-3</v>
      </c>
      <c r="K13" s="13">
        <f t="shared" si="1"/>
        <v>1.3888888888888888E-2</v>
      </c>
      <c r="L13" s="13">
        <f t="shared" si="2"/>
        <v>99.986111111111114</v>
      </c>
    </row>
    <row r="14" spans="2:12" ht="12.75" customHeight="1">
      <c r="B14" s="31">
        <v>44020</v>
      </c>
      <c r="C14" s="13">
        <v>2042.02</v>
      </c>
      <c r="D14" s="13">
        <v>2206.2233333333334</v>
      </c>
      <c r="E14" s="13">
        <v>1795.7150000000001</v>
      </c>
      <c r="F14" s="13">
        <v>1128.95</v>
      </c>
      <c r="G14" s="5">
        <v>1200000</v>
      </c>
      <c r="H14" s="5">
        <v>124</v>
      </c>
      <c r="I14" s="5">
        <v>38123</v>
      </c>
      <c r="J14" s="33">
        <f t="shared" si="0"/>
        <v>3.2526296461453715E-3</v>
      </c>
      <c r="K14" s="13">
        <f t="shared" si="1"/>
        <v>1.3888888888888888E-2</v>
      </c>
      <c r="L14" s="13">
        <f t="shared" si="2"/>
        <v>99.986111111111114</v>
      </c>
    </row>
    <row r="15" spans="2:12" ht="12.75" customHeight="1">
      <c r="B15" s="31">
        <v>44021</v>
      </c>
      <c r="C15" s="13">
        <v>2067.0219999999999</v>
      </c>
      <c r="D15" s="13">
        <v>2266.67</v>
      </c>
      <c r="E15" s="13">
        <v>1767.5500000000002</v>
      </c>
      <c r="F15" s="13">
        <v>1137.6199999999999</v>
      </c>
      <c r="G15" s="5">
        <v>1200000</v>
      </c>
      <c r="H15" s="5">
        <v>123</v>
      </c>
      <c r="I15" s="5">
        <v>37062</v>
      </c>
      <c r="J15" s="33">
        <f t="shared" si="0"/>
        <v>3.3187631536344504E-3</v>
      </c>
      <c r="K15" s="13">
        <f t="shared" si="1"/>
        <v>1.3888888888888888E-2</v>
      </c>
      <c r="L15" s="13">
        <f t="shared" si="2"/>
        <v>99.986111111111114</v>
      </c>
    </row>
    <row r="16" spans="2:12" ht="12.75" customHeight="1">
      <c r="B16" s="4">
        <v>44022</v>
      </c>
      <c r="C16" s="13">
        <v>2207.7239999999997</v>
      </c>
      <c r="D16" s="13">
        <v>2435.7533333333336</v>
      </c>
      <c r="E16" s="13">
        <v>1865.68</v>
      </c>
      <c r="F16" s="13">
        <v>1153.54</v>
      </c>
      <c r="G16" s="5">
        <v>1200000</v>
      </c>
      <c r="H16" s="5">
        <v>139</v>
      </c>
      <c r="I16" s="5">
        <v>37494</v>
      </c>
      <c r="J16" s="33">
        <f t="shared" si="0"/>
        <v>3.7072598282391848E-3</v>
      </c>
      <c r="K16" s="13">
        <f t="shared" si="1"/>
        <v>1.3888888888888888E-2</v>
      </c>
      <c r="L16" s="13">
        <f t="shared" si="2"/>
        <v>99.986111111111114</v>
      </c>
    </row>
    <row r="17" spans="2:12" ht="12.75" customHeight="1">
      <c r="B17" s="20">
        <v>44023</v>
      </c>
      <c r="C17" s="13">
        <v>1586.4880000000001</v>
      </c>
      <c r="D17" s="13">
        <v>1605.1233333333332</v>
      </c>
      <c r="E17" s="13">
        <v>1558.5349999999999</v>
      </c>
      <c r="F17" s="13">
        <v>1061.0999999999999</v>
      </c>
      <c r="G17" s="5">
        <v>0</v>
      </c>
      <c r="H17" s="5">
        <v>6</v>
      </c>
      <c r="I17" s="5">
        <v>6215</v>
      </c>
      <c r="J17" s="33">
        <f t="shared" si="0"/>
        <v>9.6540627514078844E-4</v>
      </c>
      <c r="K17" s="13">
        <f t="shared" si="1"/>
        <v>0</v>
      </c>
      <c r="L17" s="13">
        <f t="shared" si="2"/>
        <v>100</v>
      </c>
    </row>
    <row r="18" spans="2:12" ht="12.75" customHeight="1">
      <c r="B18" s="20">
        <v>44024</v>
      </c>
      <c r="C18" s="13">
        <v>1621.9379999999999</v>
      </c>
      <c r="D18" s="13">
        <v>1649.6233333333332</v>
      </c>
      <c r="E18" s="13">
        <v>1580.41</v>
      </c>
      <c r="F18" s="13">
        <v>1066.08</v>
      </c>
      <c r="G18" s="5">
        <v>0</v>
      </c>
      <c r="H18" s="5">
        <v>10</v>
      </c>
      <c r="I18" s="5">
        <v>4734</v>
      </c>
      <c r="J18" s="33">
        <f t="shared" si="0"/>
        <v>2.1123785382340513E-3</v>
      </c>
      <c r="K18" s="13">
        <f t="shared" si="1"/>
        <v>0</v>
      </c>
      <c r="L18" s="13">
        <f t="shared" si="2"/>
        <v>100</v>
      </c>
    </row>
    <row r="19" spans="2:12" ht="12.75" customHeight="1">
      <c r="B19" s="4">
        <v>44025</v>
      </c>
      <c r="C19" s="13">
        <v>2376.0039999999999</v>
      </c>
      <c r="D19" s="13">
        <v>2667.2933333333331</v>
      </c>
      <c r="E19" s="13">
        <v>1939.07</v>
      </c>
      <c r="F19" s="13">
        <v>1171.21</v>
      </c>
      <c r="G19" s="5">
        <v>1200000</v>
      </c>
      <c r="H19" s="5">
        <v>140</v>
      </c>
      <c r="I19" s="5">
        <v>38538</v>
      </c>
      <c r="J19" s="33">
        <f t="shared" si="0"/>
        <v>3.6327780372619233E-3</v>
      </c>
      <c r="K19" s="13">
        <f t="shared" si="1"/>
        <v>1.3888888888888888E-2</v>
      </c>
      <c r="L19" s="13">
        <f t="shared" si="2"/>
        <v>99.986111111111114</v>
      </c>
    </row>
    <row r="20" spans="2:12" ht="12.75" customHeight="1">
      <c r="B20" s="31">
        <v>44026</v>
      </c>
      <c r="C20" s="13">
        <v>2276.08</v>
      </c>
      <c r="D20" s="13">
        <v>2549.7933333333331</v>
      </c>
      <c r="E20" s="13">
        <v>1865.51</v>
      </c>
      <c r="F20" s="13">
        <v>1139.47</v>
      </c>
      <c r="G20" s="5">
        <v>1200000</v>
      </c>
      <c r="H20" s="5">
        <v>125</v>
      </c>
      <c r="I20" s="5">
        <v>37598</v>
      </c>
      <c r="J20" s="33">
        <f t="shared" si="0"/>
        <v>3.3246449279216981E-3</v>
      </c>
      <c r="K20" s="13">
        <f t="shared" si="1"/>
        <v>1.3888888888888888E-2</v>
      </c>
      <c r="L20" s="13">
        <f t="shared" si="2"/>
        <v>99.986111111111114</v>
      </c>
    </row>
    <row r="21" spans="2:12" ht="12.75" customHeight="1">
      <c r="B21" s="31">
        <v>44027</v>
      </c>
      <c r="C21" s="13">
        <v>3198.5540000000001</v>
      </c>
      <c r="D21" s="13">
        <v>3995.7933333333335</v>
      </c>
      <c r="E21" s="13">
        <v>2002.6950000000002</v>
      </c>
      <c r="F21" s="13">
        <v>1195.53</v>
      </c>
      <c r="G21" s="5">
        <v>1200000</v>
      </c>
      <c r="H21" s="5">
        <v>71</v>
      </c>
      <c r="I21" s="5">
        <v>26893</v>
      </c>
      <c r="J21" s="33">
        <f t="shared" si="0"/>
        <v>2.6400922173056185E-3</v>
      </c>
      <c r="K21" s="13">
        <f t="shared" si="1"/>
        <v>1.3888888888888888E-2</v>
      </c>
      <c r="L21" s="13">
        <f t="shared" si="2"/>
        <v>99.986111111111114</v>
      </c>
    </row>
    <row r="22" spans="2:12" ht="12.75" customHeight="1">
      <c r="B22" s="31">
        <v>44028</v>
      </c>
      <c r="C22" s="13">
        <v>2987.4620000000004</v>
      </c>
      <c r="D22" s="13">
        <v>3684.4233333333336</v>
      </c>
      <c r="E22" s="13">
        <v>1942.02</v>
      </c>
      <c r="F22" s="13">
        <v>1178.46</v>
      </c>
      <c r="G22" s="5">
        <v>1200000</v>
      </c>
      <c r="H22" s="5">
        <v>105</v>
      </c>
      <c r="I22" s="5">
        <v>32481</v>
      </c>
      <c r="J22" s="33">
        <f t="shared" si="0"/>
        <v>3.2326590930082202E-3</v>
      </c>
      <c r="K22" s="13">
        <f t="shared" si="1"/>
        <v>1.3888888888888888E-2</v>
      </c>
      <c r="L22" s="13">
        <f t="shared" si="2"/>
        <v>99.986111111111114</v>
      </c>
    </row>
    <row r="23" spans="2:12" ht="12.75" customHeight="1">
      <c r="B23" s="4">
        <v>44029</v>
      </c>
      <c r="C23" s="13">
        <v>2208.5320000000002</v>
      </c>
      <c r="D23" s="13">
        <v>2443.56</v>
      </c>
      <c r="E23" s="13">
        <v>1855.99</v>
      </c>
      <c r="F23" s="13">
        <v>1110.5999999999999</v>
      </c>
      <c r="G23" s="5">
        <v>1200000</v>
      </c>
      <c r="H23" s="5">
        <v>99</v>
      </c>
      <c r="I23" s="5">
        <v>32353</v>
      </c>
      <c r="J23" s="33">
        <f t="shared" si="0"/>
        <v>3.0599944363737521E-3</v>
      </c>
      <c r="K23" s="13">
        <f t="shared" si="1"/>
        <v>1.3888888888888888E-2</v>
      </c>
      <c r="L23" s="13">
        <f t="shared" si="2"/>
        <v>99.986111111111114</v>
      </c>
    </row>
    <row r="24" spans="2:12" ht="12.75" customHeight="1">
      <c r="B24" s="20">
        <v>44030</v>
      </c>
      <c r="C24" s="13">
        <v>1561.2779999999998</v>
      </c>
      <c r="D24" s="13">
        <v>1537.43</v>
      </c>
      <c r="E24" s="13">
        <v>1597.05</v>
      </c>
      <c r="F24" s="13">
        <v>1065.19</v>
      </c>
      <c r="G24" s="5">
        <v>0</v>
      </c>
      <c r="H24" s="5">
        <v>14</v>
      </c>
      <c r="I24" s="5">
        <v>6235</v>
      </c>
      <c r="J24" s="33">
        <f t="shared" si="0"/>
        <v>2.2453889334402566E-3</v>
      </c>
      <c r="K24" s="13">
        <f t="shared" si="1"/>
        <v>0</v>
      </c>
      <c r="L24" s="13">
        <f t="shared" si="2"/>
        <v>100</v>
      </c>
    </row>
    <row r="25" spans="2:12" ht="12.75" customHeight="1">
      <c r="B25" s="20">
        <v>44031</v>
      </c>
      <c r="C25" s="13">
        <v>1574.0620000000001</v>
      </c>
      <c r="D25" s="13">
        <v>1529.5600000000002</v>
      </c>
      <c r="E25" s="13">
        <v>1640.8150000000001</v>
      </c>
      <c r="F25" s="13">
        <v>1067.3800000000001</v>
      </c>
      <c r="G25" s="5">
        <v>0</v>
      </c>
      <c r="H25" s="5">
        <v>4</v>
      </c>
      <c r="I25" s="5">
        <v>3662</v>
      </c>
      <c r="J25" s="33">
        <f t="shared" si="0"/>
        <v>1.0922992900054614E-3</v>
      </c>
      <c r="K25" s="13">
        <f t="shared" si="1"/>
        <v>0</v>
      </c>
      <c r="L25" s="13">
        <f t="shared" si="2"/>
        <v>100</v>
      </c>
    </row>
    <row r="26" spans="2:12" ht="12.75" customHeight="1">
      <c r="B26" s="4">
        <v>44032</v>
      </c>
      <c r="C26" s="13">
        <v>1948.952</v>
      </c>
      <c r="D26" s="13">
        <v>2066.7233333333334</v>
      </c>
      <c r="E26" s="13">
        <v>1772.2950000000001</v>
      </c>
      <c r="F26" s="13">
        <v>1106.5</v>
      </c>
      <c r="G26" s="5">
        <v>1200000</v>
      </c>
      <c r="H26" s="5">
        <v>127</v>
      </c>
      <c r="I26" s="5">
        <v>35492</v>
      </c>
      <c r="J26" s="33">
        <f t="shared" si="0"/>
        <v>3.5782711596979602E-3</v>
      </c>
      <c r="K26" s="13">
        <f t="shared" si="1"/>
        <v>1.3888888888888888E-2</v>
      </c>
      <c r="L26" s="13">
        <f t="shared" si="2"/>
        <v>99.986111111111114</v>
      </c>
    </row>
    <row r="27" spans="2:12" ht="12.75" customHeight="1">
      <c r="B27" s="31">
        <v>44033</v>
      </c>
      <c r="C27" s="13">
        <v>1923.578</v>
      </c>
      <c r="D27" s="13">
        <v>2043.0333333333331</v>
      </c>
      <c r="E27" s="13">
        <v>1744.395</v>
      </c>
      <c r="F27" s="13">
        <v>1107.57</v>
      </c>
      <c r="G27" s="5">
        <v>1200000</v>
      </c>
      <c r="H27" s="5">
        <v>120</v>
      </c>
      <c r="I27" s="5">
        <v>30609</v>
      </c>
      <c r="J27" s="33">
        <f t="shared" si="0"/>
        <v>3.9204155640497895E-3</v>
      </c>
      <c r="K27" s="13">
        <f t="shared" si="1"/>
        <v>1.3888888888888888E-2</v>
      </c>
      <c r="L27" s="13">
        <f t="shared" si="2"/>
        <v>99.986111111111114</v>
      </c>
    </row>
    <row r="28" spans="2:12" ht="12.75" customHeight="1">
      <c r="B28" s="31">
        <v>44034</v>
      </c>
      <c r="C28" s="13">
        <v>1870.9420000000002</v>
      </c>
      <c r="D28" s="13">
        <v>1977.11</v>
      </c>
      <c r="E28" s="13">
        <v>1711.69</v>
      </c>
      <c r="F28" s="13">
        <v>1097.1400000000001</v>
      </c>
      <c r="G28" s="5">
        <v>1200000</v>
      </c>
      <c r="H28" s="5">
        <v>112</v>
      </c>
      <c r="I28" s="5">
        <v>30284</v>
      </c>
      <c r="J28" s="33">
        <f t="shared" si="0"/>
        <v>3.6983225465592393E-3</v>
      </c>
      <c r="K28" s="13">
        <f t="shared" si="1"/>
        <v>1.3888888888888888E-2</v>
      </c>
      <c r="L28" s="13">
        <f t="shared" si="2"/>
        <v>99.986111111111114</v>
      </c>
    </row>
    <row r="29" spans="2:12" ht="12.75" customHeight="1">
      <c r="B29" s="31">
        <v>44035</v>
      </c>
      <c r="C29" s="13">
        <v>1921.2599999999998</v>
      </c>
      <c r="D29" s="13">
        <v>2034.9933333333336</v>
      </c>
      <c r="E29" s="13">
        <v>1750.66</v>
      </c>
      <c r="F29" s="13">
        <v>1100.3</v>
      </c>
      <c r="G29" s="5">
        <v>1200000</v>
      </c>
      <c r="H29" s="5">
        <v>142</v>
      </c>
      <c r="I29" s="5">
        <v>29671</v>
      </c>
      <c r="J29" s="33">
        <f t="shared" si="0"/>
        <v>4.7858178018941053E-3</v>
      </c>
      <c r="K29" s="13">
        <f t="shared" si="1"/>
        <v>1.3888888888888888E-2</v>
      </c>
      <c r="L29" s="13">
        <f t="shared" si="2"/>
        <v>99.986111111111114</v>
      </c>
    </row>
    <row r="30" spans="2:12" ht="12.75" customHeight="1">
      <c r="B30" s="4">
        <v>44036</v>
      </c>
      <c r="C30" s="13">
        <v>1878.98</v>
      </c>
      <c r="D30" s="13">
        <v>1983.6066666666666</v>
      </c>
      <c r="E30" s="13">
        <v>1722.04</v>
      </c>
      <c r="F30" s="13">
        <v>1086.2</v>
      </c>
      <c r="G30" s="5">
        <v>1200000</v>
      </c>
      <c r="H30" s="5">
        <v>98</v>
      </c>
      <c r="I30" s="5">
        <v>29261</v>
      </c>
      <c r="J30" s="33">
        <f t="shared" si="0"/>
        <v>3.349167834318718E-3</v>
      </c>
      <c r="K30" s="13">
        <f t="shared" si="1"/>
        <v>1.3888888888888888E-2</v>
      </c>
      <c r="L30" s="13">
        <f t="shared" si="2"/>
        <v>99.986111111111114</v>
      </c>
    </row>
    <row r="31" spans="2:12" ht="12.75" customHeight="1">
      <c r="B31" s="20">
        <v>44037</v>
      </c>
      <c r="C31" s="13">
        <v>1583.0940000000001</v>
      </c>
      <c r="D31" s="13">
        <v>1587.0200000000002</v>
      </c>
      <c r="E31" s="13">
        <v>1577.2049999999999</v>
      </c>
      <c r="F31" s="13">
        <v>1080.01</v>
      </c>
      <c r="G31" s="5">
        <v>0</v>
      </c>
      <c r="H31" s="5">
        <v>12</v>
      </c>
      <c r="I31" s="5">
        <v>4527</v>
      </c>
      <c r="J31" s="33">
        <f t="shared" si="0"/>
        <v>2.6507620941020544E-3</v>
      </c>
      <c r="K31" s="13">
        <f t="shared" si="1"/>
        <v>0</v>
      </c>
      <c r="L31" s="13">
        <f t="shared" si="2"/>
        <v>100</v>
      </c>
    </row>
    <row r="32" spans="2:12" ht="12.75" customHeight="1">
      <c r="B32" s="20">
        <v>44038</v>
      </c>
      <c r="C32" s="13">
        <v>1576.1680000000001</v>
      </c>
      <c r="D32" s="13">
        <v>1566.1500000000003</v>
      </c>
      <c r="E32" s="13">
        <v>1591.1949999999999</v>
      </c>
      <c r="F32" s="13">
        <v>1075.55</v>
      </c>
      <c r="G32" s="5">
        <v>0</v>
      </c>
      <c r="H32" s="5">
        <v>4</v>
      </c>
      <c r="I32" s="5">
        <v>4470</v>
      </c>
      <c r="J32" s="33">
        <f t="shared" si="0"/>
        <v>8.9485458612975394E-4</v>
      </c>
      <c r="K32" s="13">
        <f t="shared" si="1"/>
        <v>0</v>
      </c>
      <c r="L32" s="13">
        <f t="shared" si="2"/>
        <v>100</v>
      </c>
    </row>
    <row r="33" spans="2:12" ht="12.75" customHeight="1">
      <c r="B33" s="4">
        <v>44039</v>
      </c>
      <c r="C33" s="13">
        <v>2138.9059999999999</v>
      </c>
      <c r="D33" s="13">
        <v>2307.5833333333335</v>
      </c>
      <c r="E33" s="13">
        <v>1885.8899999999999</v>
      </c>
      <c r="F33" s="13">
        <v>1168.75</v>
      </c>
      <c r="G33" s="5">
        <v>1200000</v>
      </c>
      <c r="H33" s="5">
        <v>126</v>
      </c>
      <c r="I33" s="5">
        <v>35933</v>
      </c>
      <c r="J33" s="33">
        <f t="shared" si="0"/>
        <v>3.5065260345643282E-3</v>
      </c>
      <c r="K33" s="13">
        <f t="shared" si="1"/>
        <v>1.3888888888888888E-2</v>
      </c>
      <c r="L33" s="13">
        <f t="shared" si="2"/>
        <v>99.986111111111114</v>
      </c>
    </row>
    <row r="34" spans="2:12" ht="12.75" customHeight="1">
      <c r="B34" s="31">
        <v>44040</v>
      </c>
      <c r="C34" s="13">
        <v>2650.9219999999996</v>
      </c>
      <c r="D34" s="13">
        <v>2608.9533333333334</v>
      </c>
      <c r="E34" s="13">
        <v>2713.875</v>
      </c>
      <c r="F34" s="13">
        <v>1167.31</v>
      </c>
      <c r="G34" s="5">
        <v>1200000</v>
      </c>
      <c r="H34" s="5">
        <v>151</v>
      </c>
      <c r="I34" s="5">
        <v>35584</v>
      </c>
      <c r="J34" s="33">
        <f t="shared" si="0"/>
        <v>4.2434802158273378E-3</v>
      </c>
      <c r="K34" s="13">
        <f t="shared" si="1"/>
        <v>1.3888888888888888E-2</v>
      </c>
      <c r="L34" s="13">
        <f t="shared" si="2"/>
        <v>99.986111111111114</v>
      </c>
    </row>
    <row r="35" spans="2:12" ht="12.75" customHeight="1">
      <c r="B35" s="31">
        <v>44041</v>
      </c>
      <c r="C35" s="13">
        <v>1871.9099999999999</v>
      </c>
      <c r="D35" s="13">
        <v>1994.2166666666665</v>
      </c>
      <c r="E35" s="13">
        <v>1688.4499999999998</v>
      </c>
      <c r="F35" s="13">
        <v>1105.73</v>
      </c>
      <c r="G35" s="5">
        <v>1200000</v>
      </c>
      <c r="H35" s="5">
        <v>133</v>
      </c>
      <c r="I35" s="5">
        <v>35075</v>
      </c>
      <c r="J35" s="33">
        <f t="shared" si="0"/>
        <v>3.7918745545260156E-3</v>
      </c>
      <c r="K35" s="13">
        <f t="shared" si="1"/>
        <v>1.3888888888888888E-2</v>
      </c>
      <c r="L35" s="13">
        <f t="shared" si="2"/>
        <v>99.986111111111114</v>
      </c>
    </row>
    <row r="36" spans="2:12" ht="12.75" customHeight="1">
      <c r="B36" s="21">
        <v>44042</v>
      </c>
      <c r="C36" s="13">
        <v>1941.1439999999998</v>
      </c>
      <c r="D36" s="13">
        <v>2093.9233333333336</v>
      </c>
      <c r="E36" s="13">
        <v>1711.9749999999999</v>
      </c>
      <c r="F36" s="13">
        <v>1111.69</v>
      </c>
      <c r="G36" s="5">
        <v>1200000</v>
      </c>
      <c r="H36" s="5">
        <v>126</v>
      </c>
      <c r="I36" s="5">
        <v>35983</v>
      </c>
      <c r="J36" s="33">
        <f t="shared" si="0"/>
        <v>3.5016535586249063E-3</v>
      </c>
      <c r="K36" s="13">
        <f t="shared" si="1"/>
        <v>1.3888888888888888E-2</v>
      </c>
      <c r="L36" s="13">
        <f t="shared" si="2"/>
        <v>99.986111111111114</v>
      </c>
    </row>
    <row r="37" spans="2:12" ht="12.75" customHeight="1">
      <c r="B37" s="4">
        <v>44043</v>
      </c>
      <c r="C37" s="13">
        <v>2025.4379999999996</v>
      </c>
      <c r="D37" s="13">
        <v>2189.0666666666666</v>
      </c>
      <c r="E37" s="13">
        <v>1779.9949999999999</v>
      </c>
      <c r="F37" s="13">
        <v>1123.8699999999999</v>
      </c>
      <c r="G37" s="5">
        <v>1200000</v>
      </c>
      <c r="H37" s="5">
        <v>95</v>
      </c>
      <c r="I37" s="5">
        <v>36510</v>
      </c>
      <c r="J37" s="33">
        <f t="shared" ref="J37" si="3">H37/I37</f>
        <v>2.6020268419611066E-3</v>
      </c>
      <c r="K37" s="13">
        <f t="shared" ref="K37" si="4">G37/86400000</f>
        <v>1.3888888888888888E-2</v>
      </c>
      <c r="L37" s="13">
        <f t="shared" ref="L37" si="5">100-K37</f>
        <v>99.986111111111114</v>
      </c>
    </row>
    <row r="38" spans="2:12">
      <c r="B38" s="15" t="s">
        <v>2</v>
      </c>
      <c r="C38" s="16">
        <v>325007.2</v>
      </c>
      <c r="D38" s="16">
        <v>211862.24000000002</v>
      </c>
      <c r="E38" s="16">
        <v>113144.95999999999</v>
      </c>
      <c r="F38" s="16">
        <v>35096.11</v>
      </c>
      <c r="G38" s="16">
        <f t="shared" ref="G38" si="6">SUM(G7:G37)</f>
        <v>27600000</v>
      </c>
      <c r="H38" s="16">
        <v>2862</v>
      </c>
      <c r="I38" s="16">
        <v>859126</v>
      </c>
      <c r="J38" s="30" t="s">
        <v>34</v>
      </c>
      <c r="K38" s="17" t="s">
        <v>34</v>
      </c>
      <c r="L38" s="17" t="s">
        <v>34</v>
      </c>
    </row>
    <row r="39" spans="2:12" ht="25.5">
      <c r="B39" s="19" t="s">
        <v>3</v>
      </c>
      <c r="C39" s="18">
        <v>2096.8206451612905</v>
      </c>
      <c r="D39" s="18">
        <v>2278.088602150538</v>
      </c>
      <c r="E39" s="18">
        <v>1824.9187096774194</v>
      </c>
      <c r="F39" s="18">
        <v>1132.1325806451614</v>
      </c>
      <c r="G39" s="18">
        <f t="shared" ref="G39:L39" si="7">AVERAGE(G7:G37)</f>
        <v>890322.58064516133</v>
      </c>
      <c r="H39" s="22">
        <v>92.322580645161295</v>
      </c>
      <c r="I39" s="22">
        <v>27713.741935483871</v>
      </c>
      <c r="J39" s="34">
        <f t="shared" si="7"/>
        <v>2.9536520597774423E-3</v>
      </c>
      <c r="K39" s="18">
        <f t="shared" si="7"/>
        <v>1.0304659498207889E-2</v>
      </c>
      <c r="L39" s="18">
        <f t="shared" si="7"/>
        <v>99.989695340501839</v>
      </c>
    </row>
    <row r="42" spans="2:12" hidden="1">
      <c r="B42" s="1" t="s">
        <v>35</v>
      </c>
      <c r="C42" s="11">
        <v>1</v>
      </c>
      <c r="D42" s="11">
        <v>2</v>
      </c>
      <c r="E42" s="11">
        <v>3</v>
      </c>
      <c r="F42" s="11">
        <v>4</v>
      </c>
      <c r="G42" s="11">
        <v>5</v>
      </c>
      <c r="H42" s="11">
        <v>6</v>
      </c>
      <c r="I42" s="11">
        <v>7</v>
      </c>
      <c r="J42" s="11">
        <v>8</v>
      </c>
      <c r="K42" s="11">
        <v>9</v>
      </c>
      <c r="L42" s="11">
        <v>10</v>
      </c>
    </row>
    <row r="43" spans="2:12" hidden="1">
      <c r="B43" s="1" t="s">
        <v>35</v>
      </c>
      <c r="C43" s="11">
        <v>1</v>
      </c>
      <c r="D43" s="11"/>
      <c r="E43" s="11"/>
      <c r="F43" s="11"/>
      <c r="G43" s="11">
        <v>2</v>
      </c>
      <c r="H43" s="11">
        <v>3</v>
      </c>
      <c r="I43" s="11">
        <v>4</v>
      </c>
      <c r="J43" s="11">
        <v>5</v>
      </c>
      <c r="K43" s="11">
        <v>6</v>
      </c>
      <c r="L43" s="11">
        <v>7</v>
      </c>
    </row>
    <row r="44" spans="2:12" ht="25.5">
      <c r="B44" s="6" t="s">
        <v>7</v>
      </c>
      <c r="C44" s="2" t="s">
        <v>37</v>
      </c>
      <c r="D44" s="38" t="s">
        <v>43</v>
      </c>
      <c r="E44" s="39"/>
      <c r="F44" s="40"/>
      <c r="G44" s="38" t="s">
        <v>45</v>
      </c>
      <c r="H44" s="39"/>
      <c r="I44" s="39"/>
      <c r="J44" s="39"/>
      <c r="K44" s="39"/>
      <c r="L44" s="40"/>
    </row>
    <row r="45" spans="2:12" ht="48">
      <c r="B45" s="7" t="s">
        <v>13</v>
      </c>
      <c r="C45" s="9"/>
      <c r="D45" s="10" t="s">
        <v>38</v>
      </c>
      <c r="E45" s="10" t="s">
        <v>39</v>
      </c>
      <c r="F45" s="10" t="s">
        <v>40</v>
      </c>
      <c r="G45" s="10"/>
      <c r="H45" s="10" t="s">
        <v>36</v>
      </c>
      <c r="I45" s="10" t="s">
        <v>15</v>
      </c>
      <c r="J45" s="10" t="s">
        <v>22</v>
      </c>
      <c r="K45" s="10" t="s">
        <v>23</v>
      </c>
      <c r="L45" s="10" t="s">
        <v>24</v>
      </c>
    </row>
    <row r="46" spans="2:12">
      <c r="B46" s="3" t="s">
        <v>1</v>
      </c>
      <c r="C46" s="12" t="s">
        <v>25</v>
      </c>
      <c r="D46" s="12" t="s">
        <v>25</v>
      </c>
      <c r="E46" s="12" t="s">
        <v>25</v>
      </c>
      <c r="F46" s="12" t="s">
        <v>25</v>
      </c>
      <c r="G46" s="12" t="s">
        <v>26</v>
      </c>
      <c r="H46" s="12" t="s">
        <v>28</v>
      </c>
      <c r="I46" s="12" t="s">
        <v>27</v>
      </c>
      <c r="J46" s="12" t="s">
        <v>30</v>
      </c>
      <c r="K46" s="12" t="s">
        <v>32</v>
      </c>
      <c r="L46" s="12" t="s">
        <v>33</v>
      </c>
    </row>
    <row r="47" spans="2:12" ht="12.75" customHeight="1">
      <c r="B47" s="20">
        <v>44044</v>
      </c>
      <c r="C47" s="13">
        <v>1561.7860000000001</v>
      </c>
      <c r="D47" s="14">
        <v>1564.25</v>
      </c>
      <c r="E47" s="13">
        <v>1558.0900000000001</v>
      </c>
      <c r="F47" s="13">
        <v>1065.9100000000001</v>
      </c>
      <c r="G47" s="5">
        <v>0</v>
      </c>
      <c r="H47" s="5">
        <v>11</v>
      </c>
      <c r="I47" s="5">
        <v>6507</v>
      </c>
      <c r="J47" s="33">
        <f>H47/I47</f>
        <v>1.6904871676655909E-3</v>
      </c>
      <c r="K47" s="13">
        <f>G47/86400000</f>
        <v>0</v>
      </c>
      <c r="L47" s="13">
        <f>100-K47</f>
        <v>100</v>
      </c>
    </row>
    <row r="48" spans="2:12" ht="12.75" customHeight="1">
      <c r="B48" s="20">
        <v>44045</v>
      </c>
      <c r="C48" s="13">
        <v>1585.1999999999998</v>
      </c>
      <c r="D48" s="14">
        <v>1593.4066666666668</v>
      </c>
      <c r="E48" s="13">
        <v>1572.8899999999999</v>
      </c>
      <c r="F48" s="13">
        <v>1075.9100000000001</v>
      </c>
      <c r="G48" s="5">
        <v>0</v>
      </c>
      <c r="H48" s="5">
        <v>3</v>
      </c>
      <c r="I48" s="5">
        <v>5225</v>
      </c>
      <c r="J48" s="33">
        <f t="shared" ref="J48:J77" si="8">H48/I48</f>
        <v>5.7416267942583734E-4</v>
      </c>
      <c r="K48" s="13">
        <f t="shared" ref="K48:K77" si="9">G48/86400000</f>
        <v>0</v>
      </c>
      <c r="L48" s="13">
        <f t="shared" ref="L48:L77" si="10">100-K48</f>
        <v>100</v>
      </c>
    </row>
    <row r="49" spans="2:12" ht="12.75" customHeight="1">
      <c r="B49" s="31">
        <v>44046</v>
      </c>
      <c r="C49" s="13">
        <v>2212.9800000000005</v>
      </c>
      <c r="D49" s="14">
        <v>2404.8533333333335</v>
      </c>
      <c r="E49" s="13">
        <v>1925.17</v>
      </c>
      <c r="F49" s="13">
        <v>1158.0999999999999</v>
      </c>
      <c r="G49" s="5">
        <v>1200000</v>
      </c>
      <c r="H49" s="5">
        <v>148</v>
      </c>
      <c r="I49" s="5">
        <v>47758</v>
      </c>
      <c r="J49" s="33">
        <f t="shared" si="8"/>
        <v>3.09895724276561E-3</v>
      </c>
      <c r="K49" s="13">
        <f t="shared" si="9"/>
        <v>1.3888888888888888E-2</v>
      </c>
      <c r="L49" s="13">
        <f t="shared" si="10"/>
        <v>99.986111111111114</v>
      </c>
    </row>
    <row r="50" spans="2:12" ht="12.75" customHeight="1">
      <c r="B50" s="21">
        <v>44047</v>
      </c>
      <c r="C50" s="13">
        <v>2162.2599999999998</v>
      </c>
      <c r="D50" s="14">
        <v>2386.8766666666666</v>
      </c>
      <c r="E50" s="13">
        <v>1825.335</v>
      </c>
      <c r="F50" s="13">
        <v>1159.23</v>
      </c>
      <c r="G50" s="5">
        <v>1200000</v>
      </c>
      <c r="H50" s="5">
        <v>110</v>
      </c>
      <c r="I50" s="5">
        <v>39965</v>
      </c>
      <c r="J50" s="33">
        <f t="shared" si="8"/>
        <v>2.7524083573126487E-3</v>
      </c>
      <c r="K50" s="13">
        <f t="shared" si="9"/>
        <v>1.3888888888888888E-2</v>
      </c>
      <c r="L50" s="13">
        <f t="shared" si="10"/>
        <v>99.986111111111114</v>
      </c>
    </row>
    <row r="51" spans="2:12" ht="12.75" customHeight="1">
      <c r="B51" s="21">
        <v>44048</v>
      </c>
      <c r="C51" s="13">
        <v>2404.9679999999998</v>
      </c>
      <c r="D51" s="14">
        <v>2642.78</v>
      </c>
      <c r="E51" s="13">
        <v>2048.25</v>
      </c>
      <c r="F51" s="13">
        <v>1179.1500000000001</v>
      </c>
      <c r="G51" s="5">
        <v>1200000</v>
      </c>
      <c r="H51" s="5">
        <v>104</v>
      </c>
      <c r="I51" s="5">
        <v>38399</v>
      </c>
      <c r="J51" s="33">
        <f t="shared" si="8"/>
        <v>2.7084038646839762E-3</v>
      </c>
      <c r="K51" s="13">
        <f t="shared" si="9"/>
        <v>1.3888888888888888E-2</v>
      </c>
      <c r="L51" s="13">
        <f t="shared" si="10"/>
        <v>99.986111111111114</v>
      </c>
    </row>
    <row r="52" spans="2:12" ht="12.75" customHeight="1">
      <c r="B52" s="21">
        <v>44049</v>
      </c>
      <c r="C52" s="13">
        <v>2080.2339999999995</v>
      </c>
      <c r="D52" s="14">
        <v>2294.6166666666668</v>
      </c>
      <c r="E52" s="13">
        <v>1758.6599999999999</v>
      </c>
      <c r="F52" s="13">
        <v>1129.81</v>
      </c>
      <c r="G52" s="5">
        <v>1200000</v>
      </c>
      <c r="H52" s="5">
        <v>116</v>
      </c>
      <c r="I52" s="5">
        <v>39440</v>
      </c>
      <c r="J52" s="33">
        <f t="shared" si="8"/>
        <v>2.9411764705882353E-3</v>
      </c>
      <c r="K52" s="13">
        <f t="shared" si="9"/>
        <v>1.3888888888888888E-2</v>
      </c>
      <c r="L52" s="13">
        <f t="shared" si="10"/>
        <v>99.986111111111114</v>
      </c>
    </row>
    <row r="53" spans="2:12" ht="12.75" customHeight="1">
      <c r="B53" s="21">
        <v>44050</v>
      </c>
      <c r="C53" s="13">
        <v>2029.2459999999999</v>
      </c>
      <c r="D53" s="14">
        <v>2228.2666666666669</v>
      </c>
      <c r="E53" s="13">
        <v>1730.7149999999999</v>
      </c>
      <c r="F53" s="13">
        <v>1114.28</v>
      </c>
      <c r="G53" s="5">
        <v>1200000</v>
      </c>
      <c r="H53" s="5">
        <v>75</v>
      </c>
      <c r="I53" s="5">
        <v>36287</v>
      </c>
      <c r="J53" s="33">
        <f t="shared" si="8"/>
        <v>2.066855898806735E-3</v>
      </c>
      <c r="K53" s="13">
        <f t="shared" si="9"/>
        <v>1.3888888888888888E-2</v>
      </c>
      <c r="L53" s="13">
        <f t="shared" si="10"/>
        <v>99.986111111111114</v>
      </c>
    </row>
    <row r="54" spans="2:12" ht="12.75" customHeight="1">
      <c r="B54" s="20">
        <v>44051</v>
      </c>
      <c r="C54" s="13">
        <v>1579.9480000000001</v>
      </c>
      <c r="D54" s="14">
        <v>1594.9566666666667</v>
      </c>
      <c r="E54" s="13">
        <v>1557.4349999999999</v>
      </c>
      <c r="F54" s="13">
        <v>1065.1500000000001</v>
      </c>
      <c r="G54" s="5">
        <v>0</v>
      </c>
      <c r="H54" s="5">
        <v>5</v>
      </c>
      <c r="I54" s="5">
        <v>7147</v>
      </c>
      <c r="J54" s="33">
        <f t="shared" si="8"/>
        <v>6.9959423534350076E-4</v>
      </c>
      <c r="K54" s="13">
        <f t="shared" si="9"/>
        <v>0</v>
      </c>
      <c r="L54" s="13">
        <f t="shared" si="10"/>
        <v>100</v>
      </c>
    </row>
    <row r="55" spans="2:12" ht="12.75" customHeight="1">
      <c r="B55" s="20">
        <v>44052</v>
      </c>
      <c r="C55" s="13">
        <v>1586.9180000000001</v>
      </c>
      <c r="D55" s="14">
        <v>1594.7566666666669</v>
      </c>
      <c r="E55" s="13">
        <v>1575.1599999999999</v>
      </c>
      <c r="F55" s="13">
        <v>1075.5999999999999</v>
      </c>
      <c r="G55" s="5">
        <v>0</v>
      </c>
      <c r="H55" s="5">
        <v>8</v>
      </c>
      <c r="I55" s="5">
        <v>4241</v>
      </c>
      <c r="J55" s="33">
        <f t="shared" si="8"/>
        <v>1.8863475595378449E-3</v>
      </c>
      <c r="K55" s="13">
        <f t="shared" si="9"/>
        <v>0</v>
      </c>
      <c r="L55" s="13">
        <f t="shared" si="10"/>
        <v>100</v>
      </c>
    </row>
    <row r="56" spans="2:12" ht="12.75" customHeight="1">
      <c r="B56" s="31">
        <v>44053</v>
      </c>
      <c r="C56" s="13">
        <v>1869.2939999999999</v>
      </c>
      <c r="D56" s="14">
        <v>2008.4499999999998</v>
      </c>
      <c r="E56" s="13">
        <v>1660.56</v>
      </c>
      <c r="F56" s="13">
        <v>1120.49</v>
      </c>
      <c r="G56" s="5">
        <v>1200000</v>
      </c>
      <c r="H56" s="5">
        <v>87</v>
      </c>
      <c r="I56" s="5">
        <v>29901</v>
      </c>
      <c r="J56" s="33">
        <f t="shared" si="8"/>
        <v>2.909601685562356E-3</v>
      </c>
      <c r="K56" s="13">
        <f t="shared" si="9"/>
        <v>1.3888888888888888E-2</v>
      </c>
      <c r="L56" s="13">
        <f t="shared" si="10"/>
        <v>99.986111111111114</v>
      </c>
    </row>
    <row r="57" spans="2:12" ht="12.75" customHeight="1">
      <c r="B57" s="21">
        <v>44054</v>
      </c>
      <c r="C57" s="13">
        <v>1949.4620000000002</v>
      </c>
      <c r="D57" s="14">
        <v>2105.3066666666668</v>
      </c>
      <c r="E57" s="13">
        <v>1715.6950000000002</v>
      </c>
      <c r="F57" s="13">
        <v>1106.43</v>
      </c>
      <c r="G57" s="5">
        <v>1200000</v>
      </c>
      <c r="H57" s="5">
        <v>75</v>
      </c>
      <c r="I57" s="5">
        <v>26093</v>
      </c>
      <c r="J57" s="33">
        <f t="shared" si="8"/>
        <v>2.8743341125972485E-3</v>
      </c>
      <c r="K57" s="13">
        <f t="shared" si="9"/>
        <v>1.3888888888888888E-2</v>
      </c>
      <c r="L57" s="13">
        <f t="shared" si="10"/>
        <v>99.986111111111114</v>
      </c>
    </row>
    <row r="58" spans="2:12" ht="12.75" customHeight="1">
      <c r="B58" s="21">
        <v>44055</v>
      </c>
      <c r="C58" s="13">
        <v>1648.25</v>
      </c>
      <c r="D58" s="14">
        <v>1664.7</v>
      </c>
      <c r="E58" s="13">
        <v>1623.575</v>
      </c>
      <c r="F58" s="13">
        <v>1085</v>
      </c>
      <c r="G58" s="5">
        <v>1200000</v>
      </c>
      <c r="H58" s="5">
        <v>76</v>
      </c>
      <c r="I58" s="5">
        <v>22600</v>
      </c>
      <c r="J58" s="33">
        <f t="shared" si="8"/>
        <v>3.3628318584070795E-3</v>
      </c>
      <c r="K58" s="13">
        <f t="shared" si="9"/>
        <v>1.3888888888888888E-2</v>
      </c>
      <c r="L58" s="13">
        <f t="shared" si="10"/>
        <v>99.986111111111114</v>
      </c>
    </row>
    <row r="59" spans="2:12" ht="12.75" customHeight="1">
      <c r="B59" s="21">
        <v>44056</v>
      </c>
      <c r="C59" s="13">
        <v>1627.7419999999997</v>
      </c>
      <c r="D59" s="14">
        <v>1637.5866666666668</v>
      </c>
      <c r="E59" s="13">
        <v>1612.9749999999999</v>
      </c>
      <c r="F59" s="13">
        <v>1068.8599999999999</v>
      </c>
      <c r="G59" s="5">
        <v>1200000</v>
      </c>
      <c r="H59" s="5">
        <v>59</v>
      </c>
      <c r="I59" s="5">
        <v>20337</v>
      </c>
      <c r="J59" s="33">
        <f t="shared" si="8"/>
        <v>2.9011161921620693E-3</v>
      </c>
      <c r="K59" s="13">
        <f t="shared" si="9"/>
        <v>1.3888888888888888E-2</v>
      </c>
      <c r="L59" s="13">
        <f t="shared" si="10"/>
        <v>99.986111111111114</v>
      </c>
    </row>
    <row r="60" spans="2:12" ht="12.75" customHeight="1">
      <c r="B60" s="21">
        <v>44057</v>
      </c>
      <c r="C60" s="13">
        <v>1616.0379999999998</v>
      </c>
      <c r="D60" s="14">
        <v>1621.7433333333331</v>
      </c>
      <c r="E60" s="13">
        <v>1607.48</v>
      </c>
      <c r="F60" s="13">
        <v>1068.44</v>
      </c>
      <c r="G60" s="5">
        <v>1200000</v>
      </c>
      <c r="H60" s="5">
        <v>31</v>
      </c>
      <c r="I60" s="5">
        <v>15459</v>
      </c>
      <c r="J60" s="33">
        <f t="shared" si="8"/>
        <v>2.0053043534510643E-3</v>
      </c>
      <c r="K60" s="13">
        <f t="shared" si="9"/>
        <v>1.3888888888888888E-2</v>
      </c>
      <c r="L60" s="13">
        <f t="shared" si="10"/>
        <v>99.986111111111114</v>
      </c>
    </row>
    <row r="61" spans="2:12" ht="12.75" customHeight="1">
      <c r="B61" s="20">
        <v>44058</v>
      </c>
      <c r="C61" s="13">
        <v>1547.55</v>
      </c>
      <c r="D61" s="14">
        <v>1514.68</v>
      </c>
      <c r="E61" s="13">
        <v>1596.855</v>
      </c>
      <c r="F61" s="13">
        <v>1080.83</v>
      </c>
      <c r="G61" s="5">
        <v>0</v>
      </c>
      <c r="H61" s="5">
        <v>9</v>
      </c>
      <c r="I61" s="5">
        <v>2529</v>
      </c>
      <c r="J61" s="33">
        <f t="shared" si="8"/>
        <v>3.5587188612099642E-3</v>
      </c>
      <c r="K61" s="13">
        <f t="shared" si="9"/>
        <v>0</v>
      </c>
      <c r="L61" s="13">
        <f t="shared" si="10"/>
        <v>100</v>
      </c>
    </row>
    <row r="62" spans="2:12" ht="12.75" customHeight="1">
      <c r="B62" s="20">
        <v>44059</v>
      </c>
      <c r="C62" s="13">
        <v>1540.4860000000003</v>
      </c>
      <c r="D62" s="14">
        <v>1476.7366666666667</v>
      </c>
      <c r="E62" s="13">
        <v>1636.1100000000001</v>
      </c>
      <c r="F62" s="13">
        <v>1095.4000000000001</v>
      </c>
      <c r="G62" s="5">
        <v>0</v>
      </c>
      <c r="H62" s="5">
        <v>13</v>
      </c>
      <c r="I62" s="5">
        <v>2989</v>
      </c>
      <c r="J62" s="33">
        <f t="shared" si="8"/>
        <v>4.349280695884911E-3</v>
      </c>
      <c r="K62" s="13">
        <f t="shared" si="9"/>
        <v>0</v>
      </c>
      <c r="L62" s="13">
        <f t="shared" si="10"/>
        <v>100</v>
      </c>
    </row>
    <row r="63" spans="2:12" ht="12.75" customHeight="1">
      <c r="B63" s="31">
        <v>44060</v>
      </c>
      <c r="C63" s="13">
        <v>1592.6239999999998</v>
      </c>
      <c r="D63" s="14">
        <v>1570.0566666666666</v>
      </c>
      <c r="E63" s="13">
        <v>1626.4749999999999</v>
      </c>
      <c r="F63" s="13">
        <v>1070.27</v>
      </c>
      <c r="G63" s="5">
        <v>1200000</v>
      </c>
      <c r="H63" s="5">
        <v>51</v>
      </c>
      <c r="I63" s="5">
        <v>18329</v>
      </c>
      <c r="J63" s="33">
        <f t="shared" si="8"/>
        <v>2.7824758579300564E-3</v>
      </c>
      <c r="K63" s="13">
        <f t="shared" si="9"/>
        <v>1.3888888888888888E-2</v>
      </c>
      <c r="L63" s="13">
        <f t="shared" si="10"/>
        <v>99.986111111111114</v>
      </c>
    </row>
    <row r="64" spans="2:12" ht="12.75" customHeight="1">
      <c r="B64" s="21">
        <v>44061</v>
      </c>
      <c r="C64" s="13">
        <v>1571.2239999999999</v>
      </c>
      <c r="D64" s="14">
        <v>1540.03</v>
      </c>
      <c r="E64" s="13">
        <v>1618.0149999999999</v>
      </c>
      <c r="F64" s="13">
        <v>1073.4000000000001</v>
      </c>
      <c r="G64" s="5">
        <v>1200000</v>
      </c>
      <c r="H64" s="5">
        <v>42</v>
      </c>
      <c r="I64" s="5">
        <v>16618</v>
      </c>
      <c r="J64" s="33">
        <f t="shared" si="8"/>
        <v>2.527379949452401E-3</v>
      </c>
      <c r="K64" s="13">
        <f t="shared" si="9"/>
        <v>1.3888888888888888E-2</v>
      </c>
      <c r="L64" s="13">
        <f t="shared" si="10"/>
        <v>99.986111111111114</v>
      </c>
    </row>
    <row r="65" spans="2:12" ht="12.75" customHeight="1">
      <c r="B65" s="21">
        <v>44062</v>
      </c>
      <c r="C65" s="13">
        <v>1604.3</v>
      </c>
      <c r="D65" s="14">
        <v>1570.5199999999998</v>
      </c>
      <c r="E65" s="13">
        <v>1654.97</v>
      </c>
      <c r="F65" s="13">
        <v>1069.04</v>
      </c>
      <c r="G65" s="5">
        <v>1200000</v>
      </c>
      <c r="H65" s="5">
        <v>35</v>
      </c>
      <c r="I65" s="5">
        <v>15683</v>
      </c>
      <c r="J65" s="33">
        <f t="shared" si="8"/>
        <v>2.2317158706880061E-3</v>
      </c>
      <c r="K65" s="13">
        <f t="shared" si="9"/>
        <v>1.3888888888888888E-2</v>
      </c>
      <c r="L65" s="13">
        <f t="shared" si="10"/>
        <v>99.986111111111114</v>
      </c>
    </row>
    <row r="66" spans="2:12" ht="12.75" customHeight="1">
      <c r="B66" s="21">
        <v>44063</v>
      </c>
      <c r="C66" s="13">
        <v>1591.3</v>
      </c>
      <c r="D66" s="14">
        <v>1576.2933333333331</v>
      </c>
      <c r="E66" s="13">
        <v>1613.81</v>
      </c>
      <c r="F66" s="13">
        <v>1083.1600000000001</v>
      </c>
      <c r="G66" s="5">
        <v>1200000</v>
      </c>
      <c r="H66" s="5">
        <v>56</v>
      </c>
      <c r="I66" s="5">
        <v>17153</v>
      </c>
      <c r="J66" s="33">
        <f t="shared" si="8"/>
        <v>3.2647350317728677E-3</v>
      </c>
      <c r="K66" s="13">
        <f t="shared" si="9"/>
        <v>1.3888888888888888E-2</v>
      </c>
      <c r="L66" s="13">
        <f t="shared" si="10"/>
        <v>99.986111111111114</v>
      </c>
    </row>
    <row r="67" spans="2:12" ht="12.75" customHeight="1">
      <c r="B67" s="21">
        <v>44064</v>
      </c>
      <c r="C67" s="13">
        <v>1574.194</v>
      </c>
      <c r="D67" s="14">
        <v>1521.5033333333333</v>
      </c>
      <c r="E67" s="13">
        <v>1653.23</v>
      </c>
      <c r="F67" s="13">
        <v>1064.6300000000001</v>
      </c>
      <c r="G67" s="5">
        <v>1200000</v>
      </c>
      <c r="H67" s="5">
        <v>31</v>
      </c>
      <c r="I67" s="5">
        <v>12860</v>
      </c>
      <c r="J67" s="33">
        <f t="shared" si="8"/>
        <v>2.4105754276827372E-3</v>
      </c>
      <c r="K67" s="13">
        <f t="shared" si="9"/>
        <v>1.3888888888888888E-2</v>
      </c>
      <c r="L67" s="13">
        <f t="shared" si="10"/>
        <v>99.986111111111114</v>
      </c>
    </row>
    <row r="68" spans="2:12" ht="12.75" customHeight="1">
      <c r="B68" s="20">
        <v>44065</v>
      </c>
      <c r="C68" s="13">
        <v>1514.0579999999998</v>
      </c>
      <c r="D68" s="14">
        <v>1442.4366666666665</v>
      </c>
      <c r="E68" s="13">
        <v>1621.49</v>
      </c>
      <c r="F68" s="13">
        <v>1080.27</v>
      </c>
      <c r="G68" s="5">
        <v>0</v>
      </c>
      <c r="H68" s="5">
        <v>4</v>
      </c>
      <c r="I68" s="5">
        <v>3728</v>
      </c>
      <c r="J68" s="33">
        <f t="shared" si="8"/>
        <v>1.0729613733905579E-3</v>
      </c>
      <c r="K68" s="13">
        <f t="shared" si="9"/>
        <v>0</v>
      </c>
      <c r="L68" s="13">
        <f t="shared" si="10"/>
        <v>100</v>
      </c>
    </row>
    <row r="69" spans="2:12" ht="12.75" customHeight="1">
      <c r="B69" s="20">
        <v>44066</v>
      </c>
      <c r="C69" s="13">
        <v>1493.5619999999999</v>
      </c>
      <c r="D69" s="14">
        <v>1434.0833333333333</v>
      </c>
      <c r="E69" s="13">
        <v>1582.78</v>
      </c>
      <c r="F69" s="13">
        <v>1076.5899999999999</v>
      </c>
      <c r="G69" s="5">
        <v>0</v>
      </c>
      <c r="H69" s="5">
        <v>10</v>
      </c>
      <c r="I69" s="5">
        <v>3239</v>
      </c>
      <c r="J69" s="33">
        <f t="shared" si="8"/>
        <v>3.0873726458783574E-3</v>
      </c>
      <c r="K69" s="13">
        <f t="shared" si="9"/>
        <v>0</v>
      </c>
      <c r="L69" s="13">
        <f t="shared" si="10"/>
        <v>100</v>
      </c>
    </row>
    <row r="70" spans="2:12" ht="12.75" customHeight="1">
      <c r="B70" s="31">
        <v>44067</v>
      </c>
      <c r="C70" s="13">
        <v>1619.0920000000001</v>
      </c>
      <c r="D70" s="14">
        <v>1602.0999999999997</v>
      </c>
      <c r="E70" s="13">
        <v>1644.58</v>
      </c>
      <c r="F70" s="13">
        <v>1133.27</v>
      </c>
      <c r="G70" s="5">
        <v>1200000</v>
      </c>
      <c r="H70" s="5">
        <v>126</v>
      </c>
      <c r="I70" s="5">
        <v>22509</v>
      </c>
      <c r="J70" s="33">
        <f t="shared" si="8"/>
        <v>5.5977608956417433E-3</v>
      </c>
      <c r="K70" s="13">
        <f t="shared" si="9"/>
        <v>1.3888888888888888E-2</v>
      </c>
      <c r="L70" s="13">
        <f t="shared" si="10"/>
        <v>99.986111111111114</v>
      </c>
    </row>
    <row r="71" spans="2:12" ht="12.75" customHeight="1">
      <c r="B71" s="21">
        <v>44068</v>
      </c>
      <c r="C71" s="13">
        <v>1574.7060000000001</v>
      </c>
      <c r="D71" s="14">
        <v>1533.0766666666666</v>
      </c>
      <c r="E71" s="13">
        <v>1637.15</v>
      </c>
      <c r="F71" s="13">
        <v>1067.6400000000001</v>
      </c>
      <c r="G71" s="5">
        <v>1200000</v>
      </c>
      <c r="H71" s="5">
        <v>64</v>
      </c>
      <c r="I71" s="5">
        <v>21762</v>
      </c>
      <c r="J71" s="33">
        <f t="shared" si="8"/>
        <v>2.9409061667126182E-3</v>
      </c>
      <c r="K71" s="13">
        <f t="shared" si="9"/>
        <v>1.3888888888888888E-2</v>
      </c>
      <c r="L71" s="13">
        <f t="shared" si="10"/>
        <v>99.986111111111114</v>
      </c>
    </row>
    <row r="72" spans="2:12" ht="12.75" customHeight="1">
      <c r="B72" s="21">
        <v>44069</v>
      </c>
      <c r="C72" s="13">
        <v>1615.3100000000002</v>
      </c>
      <c r="D72" s="14">
        <v>1597.8033333333333</v>
      </c>
      <c r="E72" s="13">
        <v>1641.5700000000002</v>
      </c>
      <c r="F72" s="13">
        <v>1163.51</v>
      </c>
      <c r="G72" s="5">
        <v>1200000</v>
      </c>
      <c r="H72" s="5">
        <v>79</v>
      </c>
      <c r="I72" s="5">
        <v>21359</v>
      </c>
      <c r="J72" s="33">
        <f t="shared" si="8"/>
        <v>3.6986750316026031E-3</v>
      </c>
      <c r="K72" s="13">
        <f t="shared" si="9"/>
        <v>1.3888888888888888E-2</v>
      </c>
      <c r="L72" s="13">
        <f t="shared" si="10"/>
        <v>99.986111111111114</v>
      </c>
    </row>
    <row r="73" spans="2:12" ht="12.75" customHeight="1">
      <c r="B73" s="21">
        <v>44070</v>
      </c>
      <c r="C73" s="13">
        <v>1677.95</v>
      </c>
      <c r="D73" s="14">
        <v>1673.53</v>
      </c>
      <c r="E73" s="13">
        <v>1684.58</v>
      </c>
      <c r="F73" s="13">
        <v>1079</v>
      </c>
      <c r="G73" s="5">
        <v>1200000</v>
      </c>
      <c r="H73" s="5">
        <v>74</v>
      </c>
      <c r="I73" s="5">
        <v>21242</v>
      </c>
      <c r="J73" s="33">
        <f t="shared" si="8"/>
        <v>3.4836644383768006E-3</v>
      </c>
      <c r="K73" s="13">
        <f t="shared" si="9"/>
        <v>1.3888888888888888E-2</v>
      </c>
      <c r="L73" s="13">
        <f t="shared" si="10"/>
        <v>99.986111111111114</v>
      </c>
    </row>
    <row r="74" spans="2:12" ht="12.75" customHeight="1">
      <c r="B74" s="21">
        <v>44071</v>
      </c>
      <c r="C74" s="13">
        <v>1732.9080000000001</v>
      </c>
      <c r="D74" s="14">
        <v>1759.3966666666668</v>
      </c>
      <c r="E74" s="13">
        <v>1693.1750000000002</v>
      </c>
      <c r="F74" s="13">
        <v>1074.01</v>
      </c>
      <c r="G74" s="5">
        <v>1200000</v>
      </c>
      <c r="H74" s="5">
        <v>51</v>
      </c>
      <c r="I74" s="5">
        <v>22125</v>
      </c>
      <c r="J74" s="33">
        <f t="shared" si="8"/>
        <v>2.3050847457627118E-3</v>
      </c>
      <c r="K74" s="13">
        <f t="shared" si="9"/>
        <v>1.3888888888888888E-2</v>
      </c>
      <c r="L74" s="13">
        <f t="shared" si="10"/>
        <v>99.986111111111114</v>
      </c>
    </row>
    <row r="75" spans="2:12" ht="12.75" customHeight="1">
      <c r="B75" s="20">
        <v>44072</v>
      </c>
      <c r="C75" s="13">
        <v>1547.5819999999999</v>
      </c>
      <c r="D75" s="14">
        <v>1488.88</v>
      </c>
      <c r="E75" s="13">
        <v>1635.635</v>
      </c>
      <c r="F75" s="13">
        <v>1066.04</v>
      </c>
      <c r="G75" s="5">
        <v>0</v>
      </c>
      <c r="H75" s="5">
        <v>15</v>
      </c>
      <c r="I75" s="5">
        <v>5393</v>
      </c>
      <c r="J75" s="33">
        <f t="shared" si="8"/>
        <v>2.7813832746152421E-3</v>
      </c>
      <c r="K75" s="13">
        <f t="shared" si="9"/>
        <v>0</v>
      </c>
      <c r="L75" s="13">
        <f t="shared" si="10"/>
        <v>100</v>
      </c>
    </row>
    <row r="76" spans="2:12" ht="12.75" customHeight="1">
      <c r="B76" s="20">
        <v>44073</v>
      </c>
      <c r="C76" s="13">
        <v>1535.9680000000003</v>
      </c>
      <c r="D76" s="14">
        <v>1486.3100000000002</v>
      </c>
      <c r="E76" s="13">
        <v>1610.4549999999999</v>
      </c>
      <c r="F76" s="13">
        <v>1070.44</v>
      </c>
      <c r="G76" s="5">
        <v>0</v>
      </c>
      <c r="H76" s="5">
        <v>8</v>
      </c>
      <c r="I76" s="5">
        <v>4728</v>
      </c>
      <c r="J76" s="33">
        <f t="shared" si="8"/>
        <v>1.6920473773265651E-3</v>
      </c>
      <c r="K76" s="13">
        <f t="shared" si="9"/>
        <v>0</v>
      </c>
      <c r="L76" s="13">
        <f t="shared" si="10"/>
        <v>100</v>
      </c>
    </row>
    <row r="77" spans="2:12" ht="12.75" customHeight="1">
      <c r="B77" s="31">
        <v>44074</v>
      </c>
      <c r="C77" s="13">
        <v>2141.4620000000004</v>
      </c>
      <c r="D77" s="14">
        <v>2239.7033333333334</v>
      </c>
      <c r="E77" s="13">
        <v>1994.1</v>
      </c>
      <c r="F77" s="13">
        <v>1110.6300000000001</v>
      </c>
      <c r="G77" s="5">
        <v>1200000</v>
      </c>
      <c r="H77" s="5">
        <v>102</v>
      </c>
      <c r="I77" s="5">
        <v>35987</v>
      </c>
      <c r="J77" s="33">
        <f t="shared" si="8"/>
        <v>2.834356851085114E-3</v>
      </c>
      <c r="K77" s="13">
        <f t="shared" si="9"/>
        <v>1.3888888888888888E-2</v>
      </c>
      <c r="L77" s="13">
        <f t="shared" si="10"/>
        <v>99.986111111111114</v>
      </c>
    </row>
    <row r="78" spans="2:12">
      <c r="B78" s="15" t="s">
        <v>2</v>
      </c>
      <c r="C78" s="16">
        <v>266943.01</v>
      </c>
      <c r="D78" s="22">
        <v>163109.07</v>
      </c>
      <c r="E78" s="16">
        <v>103833.93999999999</v>
      </c>
      <c r="F78" s="16">
        <v>33930.490000000005</v>
      </c>
      <c r="G78" s="16">
        <f t="shared" ref="G78" si="11">SUM(G47:G77)</f>
        <v>25200000</v>
      </c>
      <c r="H78" s="16">
        <v>1678</v>
      </c>
      <c r="I78" s="16">
        <v>587592</v>
      </c>
      <c r="J78" s="30" t="s">
        <v>34</v>
      </c>
      <c r="K78" s="17" t="s">
        <v>34</v>
      </c>
      <c r="L78" s="17" t="s">
        <v>34</v>
      </c>
    </row>
    <row r="79" spans="2:12" ht="25.5">
      <c r="B79" s="19" t="s">
        <v>3</v>
      </c>
      <c r="C79" s="18">
        <v>1722.2129677419355</v>
      </c>
      <c r="D79" s="22">
        <v>1753.8609677419356</v>
      </c>
      <c r="E79" s="18">
        <v>1674.7409677419357</v>
      </c>
      <c r="F79" s="18">
        <v>1094.5319354838712</v>
      </c>
      <c r="G79" s="18">
        <f t="shared" ref="G79:L79" si="12">AVERAGE(G47:G77)</f>
        <v>812903.22580645164</v>
      </c>
      <c r="H79" s="22">
        <v>54.12903225806452</v>
      </c>
      <c r="I79" s="22">
        <v>18954.580645161292</v>
      </c>
      <c r="J79" s="34">
        <f t="shared" si="12"/>
        <v>2.6803443926878404E-3</v>
      </c>
      <c r="K79" s="18">
        <f t="shared" si="12"/>
        <v>9.4086021505376365E-3</v>
      </c>
      <c r="L79" s="18">
        <f t="shared" si="12"/>
        <v>99.990591397849499</v>
      </c>
    </row>
    <row r="82" spans="2:12" hidden="1">
      <c r="B82" s="1" t="s">
        <v>35</v>
      </c>
      <c r="C82" s="11">
        <v>1</v>
      </c>
      <c r="D82" s="11">
        <v>2</v>
      </c>
      <c r="E82" s="11">
        <v>3</v>
      </c>
      <c r="F82" s="11">
        <v>4</v>
      </c>
      <c r="G82" s="11">
        <v>5</v>
      </c>
      <c r="H82" s="11">
        <v>6</v>
      </c>
      <c r="I82" s="11">
        <v>7</v>
      </c>
      <c r="J82" s="11">
        <v>8</v>
      </c>
      <c r="K82" s="11">
        <v>9</v>
      </c>
      <c r="L82" s="11">
        <v>10</v>
      </c>
    </row>
    <row r="83" spans="2:12" hidden="1">
      <c r="B83" s="1" t="s">
        <v>35</v>
      </c>
      <c r="C83" s="11">
        <v>1</v>
      </c>
      <c r="D83" s="11"/>
      <c r="E83" s="11"/>
      <c r="F83" s="11"/>
      <c r="G83" s="11">
        <v>2</v>
      </c>
      <c r="H83" s="11">
        <v>3</v>
      </c>
      <c r="I83" s="11">
        <v>4</v>
      </c>
      <c r="J83" s="11">
        <v>5</v>
      </c>
      <c r="K83" s="11">
        <v>6</v>
      </c>
      <c r="L83" s="11">
        <v>7</v>
      </c>
    </row>
    <row r="84" spans="2:12" ht="25.5">
      <c r="B84" s="6" t="s">
        <v>7</v>
      </c>
      <c r="C84" s="2" t="s">
        <v>37</v>
      </c>
      <c r="D84" s="38" t="s">
        <v>43</v>
      </c>
      <c r="E84" s="39"/>
      <c r="F84" s="40"/>
      <c r="G84" s="38" t="s">
        <v>45</v>
      </c>
      <c r="H84" s="39"/>
      <c r="I84" s="39"/>
      <c r="J84" s="39"/>
      <c r="K84" s="39"/>
      <c r="L84" s="40"/>
    </row>
    <row r="85" spans="2:12" ht="48">
      <c r="B85" s="7" t="s">
        <v>13</v>
      </c>
      <c r="C85" s="9"/>
      <c r="D85" s="10" t="s">
        <v>38</v>
      </c>
      <c r="E85" s="10" t="s">
        <v>39</v>
      </c>
      <c r="F85" s="10" t="s">
        <v>40</v>
      </c>
      <c r="G85" s="10"/>
      <c r="H85" s="10" t="s">
        <v>36</v>
      </c>
      <c r="I85" s="10" t="s">
        <v>15</v>
      </c>
      <c r="J85" s="10" t="s">
        <v>22</v>
      </c>
      <c r="K85" s="10" t="s">
        <v>23</v>
      </c>
      <c r="L85" s="10" t="s">
        <v>24</v>
      </c>
    </row>
    <row r="86" spans="2:12">
      <c r="B86" s="3" t="s">
        <v>1</v>
      </c>
      <c r="C86" s="12" t="s">
        <v>25</v>
      </c>
      <c r="D86" s="12" t="s">
        <v>25</v>
      </c>
      <c r="E86" s="12" t="s">
        <v>25</v>
      </c>
      <c r="F86" s="12" t="s">
        <v>25</v>
      </c>
      <c r="G86" s="12" t="s">
        <v>26</v>
      </c>
      <c r="H86" s="12" t="s">
        <v>28</v>
      </c>
      <c r="I86" s="12" t="s">
        <v>27</v>
      </c>
      <c r="J86" s="12" t="s">
        <v>30</v>
      </c>
      <c r="K86" s="12" t="s">
        <v>32</v>
      </c>
      <c r="L86" s="12" t="s">
        <v>33</v>
      </c>
    </row>
    <row r="87" spans="2:12" ht="12.75" customHeight="1">
      <c r="B87" s="31">
        <v>44075</v>
      </c>
      <c r="C87" s="13">
        <v>2853.6600000000003</v>
      </c>
      <c r="D87" s="13">
        <v>3235.8066666666668</v>
      </c>
      <c r="E87" s="13">
        <v>2280.44</v>
      </c>
      <c r="F87" s="13">
        <v>1224.19</v>
      </c>
      <c r="G87" s="5">
        <v>0</v>
      </c>
      <c r="H87" s="5">
        <v>121</v>
      </c>
      <c r="I87" s="5">
        <v>38021</v>
      </c>
      <c r="J87" s="33">
        <f>H87/I87</f>
        <v>3.1824518029510006E-3</v>
      </c>
      <c r="K87" s="13">
        <f>G87/86400000</f>
        <v>0</v>
      </c>
      <c r="L87" s="13">
        <f>100-K87</f>
        <v>100</v>
      </c>
    </row>
    <row r="88" spans="2:12" ht="12.75" customHeight="1">
      <c r="B88" s="21">
        <v>44076</v>
      </c>
      <c r="C88" s="13">
        <v>2278.9080000000004</v>
      </c>
      <c r="D88" s="13">
        <v>2396.3366666666666</v>
      </c>
      <c r="E88" s="13">
        <v>2102.7650000000003</v>
      </c>
      <c r="F88" s="13">
        <v>1198.3899999999999</v>
      </c>
      <c r="G88" s="5">
        <v>0</v>
      </c>
      <c r="H88" s="5">
        <v>130</v>
      </c>
      <c r="I88" s="5">
        <v>37686</v>
      </c>
      <c r="J88" s="33">
        <f t="shared" ref="J88:J116" si="13">H88/I88</f>
        <v>3.4495568646181604E-3</v>
      </c>
      <c r="K88" s="13">
        <f t="shared" ref="K88:K116" si="14">G88/86400000</f>
        <v>0</v>
      </c>
      <c r="L88" s="13">
        <f t="shared" ref="L88:L116" si="15">100-K88</f>
        <v>100</v>
      </c>
    </row>
    <row r="89" spans="2:12" ht="12.75" customHeight="1">
      <c r="B89" s="21">
        <v>44077</v>
      </c>
      <c r="C89" s="13">
        <v>2056.8139999999999</v>
      </c>
      <c r="D89" s="13">
        <v>2154.3366666666666</v>
      </c>
      <c r="E89" s="13">
        <v>1910.53</v>
      </c>
      <c r="F89" s="13">
        <v>1264.74</v>
      </c>
      <c r="G89" s="5">
        <v>0</v>
      </c>
      <c r="H89" s="5">
        <v>97</v>
      </c>
      <c r="I89" s="5">
        <v>35483</v>
      </c>
      <c r="J89" s="33">
        <f t="shared" si="13"/>
        <v>2.7337034636304709E-3</v>
      </c>
      <c r="K89" s="13">
        <f t="shared" si="14"/>
        <v>0</v>
      </c>
      <c r="L89" s="13">
        <f t="shared" si="15"/>
        <v>100</v>
      </c>
    </row>
    <row r="90" spans="2:12" ht="12.75" customHeight="1">
      <c r="B90" s="21">
        <v>44078</v>
      </c>
      <c r="C90" s="13">
        <v>2206.8059999999996</v>
      </c>
      <c r="D90" s="13">
        <v>2334.7866666666664</v>
      </c>
      <c r="E90" s="13">
        <v>2014.835</v>
      </c>
      <c r="F90" s="13">
        <v>1336.27</v>
      </c>
      <c r="G90" s="5">
        <v>0</v>
      </c>
      <c r="H90" s="5">
        <v>119</v>
      </c>
      <c r="I90" s="5">
        <v>31114</v>
      </c>
      <c r="J90" s="33">
        <f t="shared" si="13"/>
        <v>3.8246448544063767E-3</v>
      </c>
      <c r="K90" s="13">
        <f t="shared" si="14"/>
        <v>0</v>
      </c>
      <c r="L90" s="13">
        <f t="shared" si="15"/>
        <v>100</v>
      </c>
    </row>
    <row r="91" spans="2:12" ht="12.75" customHeight="1">
      <c r="B91" s="20">
        <v>44079</v>
      </c>
      <c r="C91" s="13">
        <v>1523.5660000000003</v>
      </c>
      <c r="D91" s="13">
        <v>1494.9533333333336</v>
      </c>
      <c r="E91" s="13">
        <v>1566.4850000000001</v>
      </c>
      <c r="F91" s="13">
        <v>1065.8</v>
      </c>
      <c r="G91" s="5">
        <v>0</v>
      </c>
      <c r="H91" s="5">
        <v>9</v>
      </c>
      <c r="I91" s="5">
        <v>5183</v>
      </c>
      <c r="J91" s="33">
        <f t="shared" si="13"/>
        <v>1.736446073702489E-3</v>
      </c>
      <c r="K91" s="13">
        <f t="shared" si="14"/>
        <v>0</v>
      </c>
      <c r="L91" s="13">
        <f t="shared" si="15"/>
        <v>100</v>
      </c>
    </row>
    <row r="92" spans="2:12" ht="12.75" customHeight="1">
      <c r="B92" s="20">
        <v>44080</v>
      </c>
      <c r="C92" s="13">
        <v>1517.0880000000002</v>
      </c>
      <c r="D92" s="13">
        <v>1462.0600000000002</v>
      </c>
      <c r="E92" s="13">
        <v>1599.63</v>
      </c>
      <c r="F92" s="13">
        <v>1062.8</v>
      </c>
      <c r="G92" s="5">
        <v>0</v>
      </c>
      <c r="H92" s="5">
        <v>6</v>
      </c>
      <c r="I92" s="5">
        <v>4732</v>
      </c>
      <c r="J92" s="33">
        <f t="shared" si="13"/>
        <v>1.2679628064243449E-3</v>
      </c>
      <c r="K92" s="13">
        <f t="shared" si="14"/>
        <v>0</v>
      </c>
      <c r="L92" s="13">
        <f t="shared" si="15"/>
        <v>100</v>
      </c>
    </row>
    <row r="93" spans="2:12" ht="12.75" customHeight="1">
      <c r="B93" s="31">
        <v>44081</v>
      </c>
      <c r="C93" s="13">
        <v>2515.0140000000001</v>
      </c>
      <c r="D93" s="13">
        <v>2701.8400000000006</v>
      </c>
      <c r="E93" s="13">
        <v>2234.7750000000001</v>
      </c>
      <c r="F93" s="13">
        <v>1273.8600000000001</v>
      </c>
      <c r="G93" s="5">
        <v>0</v>
      </c>
      <c r="H93" s="5">
        <v>107</v>
      </c>
      <c r="I93" s="5">
        <v>37492</v>
      </c>
      <c r="J93" s="33">
        <f t="shared" si="13"/>
        <v>2.8539421743305239E-3</v>
      </c>
      <c r="K93" s="13">
        <f t="shared" si="14"/>
        <v>0</v>
      </c>
      <c r="L93" s="13">
        <f t="shared" si="15"/>
        <v>100</v>
      </c>
    </row>
    <row r="94" spans="2:12" ht="12.75" customHeight="1">
      <c r="B94" s="31">
        <v>44082</v>
      </c>
      <c r="C94" s="13">
        <v>1948.048</v>
      </c>
      <c r="D94" s="13">
        <v>2019.45</v>
      </c>
      <c r="E94" s="13">
        <v>1840.9450000000002</v>
      </c>
      <c r="F94" s="13">
        <v>1220.79</v>
      </c>
      <c r="G94" s="5">
        <v>0</v>
      </c>
      <c r="H94" s="5">
        <v>130</v>
      </c>
      <c r="I94" s="5">
        <v>35385</v>
      </c>
      <c r="J94" s="33">
        <f t="shared" si="13"/>
        <v>3.6738731100748904E-3</v>
      </c>
      <c r="K94" s="13">
        <f t="shared" si="14"/>
        <v>0</v>
      </c>
      <c r="L94" s="13">
        <f t="shared" si="15"/>
        <v>100</v>
      </c>
    </row>
    <row r="95" spans="2:12" ht="12.75" customHeight="1">
      <c r="B95" s="21">
        <v>44083</v>
      </c>
      <c r="C95" s="13">
        <v>1979.1920000000002</v>
      </c>
      <c r="D95" s="13">
        <v>2046.3333333333333</v>
      </c>
      <c r="E95" s="13">
        <v>1878.48</v>
      </c>
      <c r="F95" s="13">
        <v>1313.5</v>
      </c>
      <c r="G95" s="5">
        <v>0</v>
      </c>
      <c r="H95" s="5">
        <v>117</v>
      </c>
      <c r="I95" s="5">
        <v>35300</v>
      </c>
      <c r="J95" s="33">
        <f t="shared" si="13"/>
        <v>3.3144475920679887E-3</v>
      </c>
      <c r="K95" s="13">
        <f t="shared" si="14"/>
        <v>0</v>
      </c>
      <c r="L95" s="13">
        <f t="shared" si="15"/>
        <v>100</v>
      </c>
    </row>
    <row r="96" spans="2:12" ht="12.75" customHeight="1">
      <c r="B96" s="21">
        <v>44084</v>
      </c>
      <c r="C96" s="13">
        <v>1802.3759999999997</v>
      </c>
      <c r="D96" s="13">
        <v>1795.7300000000002</v>
      </c>
      <c r="E96" s="13">
        <v>1812.345</v>
      </c>
      <c r="F96" s="13">
        <v>1243.22</v>
      </c>
      <c r="G96" s="5">
        <v>0</v>
      </c>
      <c r="H96" s="5">
        <v>132</v>
      </c>
      <c r="I96" s="5">
        <v>31853</v>
      </c>
      <c r="J96" s="33">
        <f t="shared" si="13"/>
        <v>4.1440366684456723E-3</v>
      </c>
      <c r="K96" s="13">
        <f t="shared" si="14"/>
        <v>0</v>
      </c>
      <c r="L96" s="13">
        <f t="shared" si="15"/>
        <v>100</v>
      </c>
    </row>
    <row r="97" spans="2:12" ht="12.75" customHeight="1">
      <c r="B97" s="21">
        <v>44085</v>
      </c>
      <c r="C97" s="13">
        <v>1784.6579999999999</v>
      </c>
      <c r="D97" s="13">
        <v>1775.78</v>
      </c>
      <c r="E97" s="13">
        <v>1797.9749999999999</v>
      </c>
      <c r="F97" s="13">
        <v>1216.4100000000001</v>
      </c>
      <c r="G97" s="5">
        <v>0</v>
      </c>
      <c r="H97" s="5">
        <v>139</v>
      </c>
      <c r="I97" s="5">
        <v>32874</v>
      </c>
      <c r="J97" s="33">
        <f t="shared" si="13"/>
        <v>4.2282654985702989E-3</v>
      </c>
      <c r="K97" s="13">
        <f t="shared" si="14"/>
        <v>0</v>
      </c>
      <c r="L97" s="13">
        <f t="shared" si="15"/>
        <v>100</v>
      </c>
    </row>
    <row r="98" spans="2:12" ht="12.75" customHeight="1">
      <c r="B98" s="20">
        <v>44086</v>
      </c>
      <c r="C98" s="13">
        <v>1501.6079999999999</v>
      </c>
      <c r="D98" s="13">
        <v>1440.9633333333334</v>
      </c>
      <c r="E98" s="13">
        <v>1592.575</v>
      </c>
      <c r="F98" s="13">
        <v>1062.25</v>
      </c>
      <c r="G98" s="5">
        <v>0</v>
      </c>
      <c r="H98" s="5">
        <v>37</v>
      </c>
      <c r="I98" s="5">
        <v>5010</v>
      </c>
      <c r="J98" s="33">
        <f t="shared" si="13"/>
        <v>7.3852295409181637E-3</v>
      </c>
      <c r="K98" s="13">
        <f t="shared" si="14"/>
        <v>0</v>
      </c>
      <c r="L98" s="13">
        <f t="shared" si="15"/>
        <v>100</v>
      </c>
    </row>
    <row r="99" spans="2:12" ht="12.75" customHeight="1">
      <c r="B99" s="20">
        <v>44087</v>
      </c>
      <c r="C99" s="13">
        <v>1490.8700000000001</v>
      </c>
      <c r="D99" s="13">
        <v>1444.8633333333335</v>
      </c>
      <c r="E99" s="13">
        <v>1559.88</v>
      </c>
      <c r="F99" s="13">
        <v>1068.06</v>
      </c>
      <c r="G99" s="5">
        <v>0</v>
      </c>
      <c r="H99" s="5">
        <v>15</v>
      </c>
      <c r="I99" s="5">
        <v>3974</v>
      </c>
      <c r="J99" s="33">
        <f t="shared" si="13"/>
        <v>3.7745344740815301E-3</v>
      </c>
      <c r="K99" s="13">
        <f t="shared" si="14"/>
        <v>0</v>
      </c>
      <c r="L99" s="13">
        <f t="shared" si="15"/>
        <v>100</v>
      </c>
    </row>
    <row r="100" spans="2:12" ht="12.75" customHeight="1">
      <c r="B100" s="31">
        <v>44088</v>
      </c>
      <c r="C100" s="13">
        <v>1676.9959999999999</v>
      </c>
      <c r="D100" s="13">
        <v>1660.4433333333334</v>
      </c>
      <c r="E100" s="13">
        <v>1701.8249999999998</v>
      </c>
      <c r="F100" s="13">
        <v>1223.1500000000001</v>
      </c>
      <c r="G100" s="5">
        <v>0</v>
      </c>
      <c r="H100" s="5">
        <v>149</v>
      </c>
      <c r="I100" s="5">
        <v>38501</v>
      </c>
      <c r="J100" s="33">
        <f t="shared" si="13"/>
        <v>3.8700293498870157E-3</v>
      </c>
      <c r="K100" s="13">
        <f t="shared" si="14"/>
        <v>0</v>
      </c>
      <c r="L100" s="13">
        <f t="shared" si="15"/>
        <v>100</v>
      </c>
    </row>
    <row r="101" spans="2:12" ht="12.75" customHeight="1">
      <c r="B101" s="31">
        <v>44089</v>
      </c>
      <c r="C101" s="13">
        <v>1711.3700000000001</v>
      </c>
      <c r="D101" s="13">
        <v>1702.9866666666667</v>
      </c>
      <c r="E101" s="13">
        <v>1723.9450000000002</v>
      </c>
      <c r="F101" s="13">
        <v>1249.6300000000001</v>
      </c>
      <c r="G101" s="5">
        <v>0</v>
      </c>
      <c r="H101" s="5">
        <v>312</v>
      </c>
      <c r="I101" s="5">
        <v>35588</v>
      </c>
      <c r="J101" s="33">
        <f t="shared" si="13"/>
        <v>8.7670001123974373E-3</v>
      </c>
      <c r="K101" s="13">
        <f t="shared" si="14"/>
        <v>0</v>
      </c>
      <c r="L101" s="13">
        <f t="shared" si="15"/>
        <v>100</v>
      </c>
    </row>
    <row r="102" spans="2:12" ht="12.75" customHeight="1">
      <c r="B102" s="21">
        <v>44090</v>
      </c>
      <c r="C102" s="13">
        <v>1656.8439999999998</v>
      </c>
      <c r="D102" s="13">
        <v>1629.83</v>
      </c>
      <c r="E102" s="13">
        <v>1697.3649999999998</v>
      </c>
      <c r="F102" s="13">
        <v>1132.8699999999999</v>
      </c>
      <c r="G102" s="5">
        <v>0</v>
      </c>
      <c r="H102" s="5">
        <v>139</v>
      </c>
      <c r="I102" s="5">
        <v>32990</v>
      </c>
      <c r="J102" s="33">
        <f t="shared" si="13"/>
        <v>4.2133979993937559E-3</v>
      </c>
      <c r="K102" s="13">
        <f t="shared" si="14"/>
        <v>0</v>
      </c>
      <c r="L102" s="13">
        <f t="shared" si="15"/>
        <v>100</v>
      </c>
    </row>
    <row r="103" spans="2:12" ht="12.75" customHeight="1">
      <c r="B103" s="21">
        <v>44091</v>
      </c>
      <c r="C103" s="13">
        <v>1601.962</v>
      </c>
      <c r="D103" s="13">
        <v>1574.0533333333333</v>
      </c>
      <c r="E103" s="13">
        <v>1643.8249999999998</v>
      </c>
      <c r="F103" s="13">
        <v>1116.24</v>
      </c>
      <c r="G103" s="5">
        <v>0</v>
      </c>
      <c r="H103" s="5">
        <v>144</v>
      </c>
      <c r="I103" s="5">
        <v>28783</v>
      </c>
      <c r="J103" s="33">
        <f t="shared" si="13"/>
        <v>5.0029531320571171E-3</v>
      </c>
      <c r="K103" s="13">
        <f t="shared" si="14"/>
        <v>0</v>
      </c>
      <c r="L103" s="13">
        <f t="shared" si="15"/>
        <v>100</v>
      </c>
    </row>
    <row r="104" spans="2:12" ht="12.75" customHeight="1">
      <c r="B104" s="21">
        <v>44092</v>
      </c>
      <c r="C104" s="13">
        <v>1624.33</v>
      </c>
      <c r="D104" s="13">
        <v>1588.6233333333332</v>
      </c>
      <c r="E104" s="13">
        <v>1677.8899999999999</v>
      </c>
      <c r="F104" s="13">
        <v>1084.5</v>
      </c>
      <c r="G104" s="5">
        <v>0</v>
      </c>
      <c r="H104" s="5">
        <v>99</v>
      </c>
      <c r="I104" s="5">
        <v>25790</v>
      </c>
      <c r="J104" s="33">
        <f t="shared" si="13"/>
        <v>3.8386971694455217E-3</v>
      </c>
      <c r="K104" s="13">
        <f t="shared" si="14"/>
        <v>0</v>
      </c>
      <c r="L104" s="13">
        <f t="shared" si="15"/>
        <v>100</v>
      </c>
    </row>
    <row r="105" spans="2:12" ht="12.75" customHeight="1">
      <c r="B105" s="20">
        <v>44093</v>
      </c>
      <c r="C105" s="13">
        <v>1527.0520000000001</v>
      </c>
      <c r="D105" s="13">
        <v>1463.4833333333333</v>
      </c>
      <c r="E105" s="13">
        <v>1622.4050000000002</v>
      </c>
      <c r="F105" s="13">
        <v>1070.71</v>
      </c>
      <c r="G105" s="5">
        <v>0</v>
      </c>
      <c r="H105" s="5">
        <v>16</v>
      </c>
      <c r="I105" s="5">
        <v>4413</v>
      </c>
      <c r="J105" s="33">
        <f t="shared" si="13"/>
        <v>3.6256514842510764E-3</v>
      </c>
      <c r="K105" s="13">
        <f t="shared" si="14"/>
        <v>0</v>
      </c>
      <c r="L105" s="13">
        <f t="shared" si="15"/>
        <v>100</v>
      </c>
    </row>
    <row r="106" spans="2:12" ht="12.75" customHeight="1">
      <c r="B106" s="20">
        <v>44094</v>
      </c>
      <c r="C106" s="13">
        <v>1492.136</v>
      </c>
      <c r="D106" s="13">
        <v>1447.8266666666666</v>
      </c>
      <c r="E106" s="13">
        <v>1558.6</v>
      </c>
      <c r="F106" s="13">
        <v>1076.8499999999999</v>
      </c>
      <c r="G106" s="5">
        <v>0</v>
      </c>
      <c r="H106" s="5">
        <v>8</v>
      </c>
      <c r="I106" s="5">
        <v>4519</v>
      </c>
      <c r="J106" s="33">
        <f t="shared" si="13"/>
        <v>1.7703031644169065E-3</v>
      </c>
      <c r="K106" s="13">
        <f t="shared" si="14"/>
        <v>0</v>
      </c>
      <c r="L106" s="13">
        <f t="shared" si="15"/>
        <v>100</v>
      </c>
    </row>
    <row r="107" spans="2:12" ht="12.75" customHeight="1">
      <c r="B107" s="31">
        <v>44095</v>
      </c>
      <c r="C107" s="13">
        <v>1803.3040000000001</v>
      </c>
      <c r="D107" s="13">
        <v>1801.6800000000003</v>
      </c>
      <c r="E107" s="13">
        <v>1805.7399999999998</v>
      </c>
      <c r="F107" s="13">
        <v>1447.47</v>
      </c>
      <c r="G107" s="5">
        <v>0</v>
      </c>
      <c r="H107" s="5">
        <v>160</v>
      </c>
      <c r="I107" s="5">
        <v>32143</v>
      </c>
      <c r="J107" s="33">
        <f t="shared" si="13"/>
        <v>4.9777556544193134E-3</v>
      </c>
      <c r="K107" s="13">
        <f t="shared" si="14"/>
        <v>0</v>
      </c>
      <c r="L107" s="13">
        <f t="shared" si="15"/>
        <v>100</v>
      </c>
    </row>
    <row r="108" spans="2:12" ht="12.75" customHeight="1">
      <c r="B108" s="31">
        <v>44096</v>
      </c>
      <c r="C108" s="13">
        <v>1674.9919999999997</v>
      </c>
      <c r="D108" s="13">
        <v>1640.4800000000002</v>
      </c>
      <c r="E108" s="13">
        <v>1726.76</v>
      </c>
      <c r="F108" s="13">
        <v>1214.6300000000001</v>
      </c>
      <c r="G108" s="5">
        <v>0</v>
      </c>
      <c r="H108" s="5">
        <v>140</v>
      </c>
      <c r="I108" s="5">
        <v>28762</v>
      </c>
      <c r="J108" s="33">
        <f t="shared" si="13"/>
        <v>4.8675335512134068E-3</v>
      </c>
      <c r="K108" s="13">
        <f t="shared" si="14"/>
        <v>0</v>
      </c>
      <c r="L108" s="13">
        <f t="shared" si="15"/>
        <v>100</v>
      </c>
    </row>
    <row r="109" spans="2:12" ht="12.75" customHeight="1">
      <c r="B109" s="21">
        <v>44097</v>
      </c>
      <c r="C109" s="13">
        <v>1644.0639999999999</v>
      </c>
      <c r="D109" s="13">
        <v>1601.93</v>
      </c>
      <c r="E109" s="13">
        <v>1707.2649999999999</v>
      </c>
      <c r="F109" s="13">
        <v>1117.99</v>
      </c>
      <c r="G109" s="5">
        <v>0</v>
      </c>
      <c r="H109" s="5">
        <v>111</v>
      </c>
      <c r="I109" s="5">
        <v>28383</v>
      </c>
      <c r="J109" s="33">
        <f t="shared" si="13"/>
        <v>3.9107916710707114E-3</v>
      </c>
      <c r="K109" s="13">
        <f t="shared" si="14"/>
        <v>0</v>
      </c>
      <c r="L109" s="13">
        <f t="shared" si="15"/>
        <v>100</v>
      </c>
    </row>
    <row r="110" spans="2:12" ht="12.75" customHeight="1">
      <c r="B110" s="21">
        <v>44098</v>
      </c>
      <c r="C110" s="13">
        <v>1692.598</v>
      </c>
      <c r="D110" s="13">
        <v>1636.37</v>
      </c>
      <c r="E110" s="13">
        <v>1776.94</v>
      </c>
      <c r="F110" s="13">
        <v>1020.35</v>
      </c>
      <c r="G110" s="5">
        <v>0</v>
      </c>
      <c r="H110" s="5">
        <v>174</v>
      </c>
      <c r="I110" s="5">
        <v>28578</v>
      </c>
      <c r="J110" s="33">
        <f t="shared" si="13"/>
        <v>6.0885996220869203E-3</v>
      </c>
      <c r="K110" s="13">
        <f t="shared" si="14"/>
        <v>0</v>
      </c>
      <c r="L110" s="13">
        <f t="shared" si="15"/>
        <v>100</v>
      </c>
    </row>
    <row r="111" spans="2:12" ht="12.75" customHeight="1">
      <c r="B111" s="21">
        <v>44099</v>
      </c>
      <c r="C111" s="13">
        <v>1686.4959999999999</v>
      </c>
      <c r="D111" s="13">
        <v>1644.28</v>
      </c>
      <c r="E111" s="13">
        <v>1749.82</v>
      </c>
      <c r="F111" s="13">
        <v>1024.3699999999999</v>
      </c>
      <c r="G111" s="5">
        <v>0</v>
      </c>
      <c r="H111" s="5">
        <v>93</v>
      </c>
      <c r="I111" s="5">
        <v>29997</v>
      </c>
      <c r="J111" s="33">
        <f t="shared" si="13"/>
        <v>3.1003100310031005E-3</v>
      </c>
      <c r="K111" s="13">
        <f t="shared" si="14"/>
        <v>0</v>
      </c>
      <c r="L111" s="13">
        <f t="shared" si="15"/>
        <v>100</v>
      </c>
    </row>
    <row r="112" spans="2:12" ht="12.75" customHeight="1">
      <c r="B112" s="20">
        <v>44100</v>
      </c>
      <c r="C112" s="13">
        <v>1486.258</v>
      </c>
      <c r="D112" s="13">
        <v>1426.4866666666667</v>
      </c>
      <c r="E112" s="13">
        <v>1575.915</v>
      </c>
      <c r="F112" s="13">
        <v>1032.56</v>
      </c>
      <c r="G112" s="5">
        <v>0</v>
      </c>
      <c r="H112" s="5">
        <v>9</v>
      </c>
      <c r="I112" s="5">
        <v>4890</v>
      </c>
      <c r="J112" s="33">
        <f t="shared" si="13"/>
        <v>1.8404907975460123E-3</v>
      </c>
      <c r="K112" s="13">
        <f t="shared" si="14"/>
        <v>0</v>
      </c>
      <c r="L112" s="13">
        <f t="shared" si="15"/>
        <v>100</v>
      </c>
    </row>
    <row r="113" spans="2:12" ht="12.75" customHeight="1">
      <c r="B113" s="20">
        <v>44101</v>
      </c>
      <c r="C113" s="13">
        <v>1489.432</v>
      </c>
      <c r="D113" s="13">
        <v>1432.9433333333334</v>
      </c>
      <c r="E113" s="13">
        <v>1574.165</v>
      </c>
      <c r="F113" s="13">
        <v>1043.0999999999999</v>
      </c>
      <c r="G113" s="5">
        <v>0</v>
      </c>
      <c r="H113" s="5">
        <v>20</v>
      </c>
      <c r="I113" s="5">
        <v>3880</v>
      </c>
      <c r="J113" s="33">
        <f t="shared" si="13"/>
        <v>5.1546391752577319E-3</v>
      </c>
      <c r="K113" s="13">
        <f t="shared" si="14"/>
        <v>0</v>
      </c>
      <c r="L113" s="13">
        <f t="shared" si="15"/>
        <v>100</v>
      </c>
    </row>
    <row r="114" spans="2:12" ht="12.75" customHeight="1">
      <c r="B114" s="31">
        <v>44102</v>
      </c>
      <c r="C114" s="13">
        <v>1661.9159999999999</v>
      </c>
      <c r="D114" s="13">
        <v>1603.45</v>
      </c>
      <c r="E114" s="13">
        <v>1749.615</v>
      </c>
      <c r="F114" s="13">
        <v>1022.86</v>
      </c>
      <c r="G114" s="5">
        <v>0</v>
      </c>
      <c r="H114" s="5">
        <v>131</v>
      </c>
      <c r="I114" s="5">
        <v>37106</v>
      </c>
      <c r="J114" s="33">
        <f t="shared" si="13"/>
        <v>3.5304263461434808E-3</v>
      </c>
      <c r="K114" s="13">
        <f t="shared" si="14"/>
        <v>0</v>
      </c>
      <c r="L114" s="13">
        <f t="shared" si="15"/>
        <v>100</v>
      </c>
    </row>
    <row r="115" spans="2:12" ht="12.75" customHeight="1">
      <c r="B115" s="31">
        <v>44103</v>
      </c>
      <c r="C115" s="13">
        <v>1723.6619999999998</v>
      </c>
      <c r="D115" s="13">
        <v>1665.1266666666668</v>
      </c>
      <c r="E115" s="13">
        <v>1811.4649999999999</v>
      </c>
      <c r="F115" s="13">
        <v>1026.1199999999999</v>
      </c>
      <c r="G115" s="5">
        <v>0</v>
      </c>
      <c r="H115" s="5">
        <v>132</v>
      </c>
      <c r="I115" s="5">
        <v>36798</v>
      </c>
      <c r="J115" s="33">
        <f t="shared" si="13"/>
        <v>3.5871514756236752E-3</v>
      </c>
      <c r="K115" s="13">
        <f t="shared" si="14"/>
        <v>0</v>
      </c>
      <c r="L115" s="13">
        <f t="shared" si="15"/>
        <v>100</v>
      </c>
    </row>
    <row r="116" spans="2:12" ht="12.75" customHeight="1">
      <c r="B116" s="21">
        <v>44104</v>
      </c>
      <c r="C116" s="13">
        <v>1715.914</v>
      </c>
      <c r="D116" s="13">
        <v>1662.53</v>
      </c>
      <c r="E116" s="13">
        <v>1795.99</v>
      </c>
      <c r="F116" s="13">
        <v>1027.47</v>
      </c>
      <c r="G116" s="5">
        <v>1200000</v>
      </c>
      <c r="H116" s="5">
        <v>146</v>
      </c>
      <c r="I116" s="5">
        <v>39232</v>
      </c>
      <c r="J116" s="33">
        <f t="shared" si="13"/>
        <v>3.7214518760195756E-3</v>
      </c>
      <c r="K116" s="13">
        <f t="shared" si="14"/>
        <v>1.3888888888888888E-2</v>
      </c>
      <c r="L116" s="13">
        <f t="shared" si="15"/>
        <v>99.986111111111114</v>
      </c>
    </row>
    <row r="117" spans="2:12" ht="12.75" customHeight="1">
      <c r="B117" s="21"/>
      <c r="C117" s="13"/>
      <c r="D117" s="13"/>
      <c r="E117" s="13"/>
      <c r="F117" s="13"/>
      <c r="G117" s="5"/>
      <c r="H117" s="5"/>
      <c r="I117" s="5"/>
      <c r="J117" s="33"/>
      <c r="K117" s="13"/>
      <c r="L117" s="13"/>
    </row>
    <row r="118" spans="2:12">
      <c r="B118" s="15" t="s">
        <v>2</v>
      </c>
      <c r="C118" s="16">
        <v>266639.67</v>
      </c>
      <c r="D118" s="16">
        <v>160457.28999999998</v>
      </c>
      <c r="E118" s="16">
        <v>106182.38</v>
      </c>
      <c r="F118" s="16">
        <v>34481.15</v>
      </c>
      <c r="G118" s="16">
        <f t="shared" ref="G118" si="16">SUM(G87:G117)</f>
        <v>1200000</v>
      </c>
      <c r="H118" s="16">
        <v>3142</v>
      </c>
      <c r="I118" s="16">
        <v>774460</v>
      </c>
      <c r="J118" s="30" t="s">
        <v>34</v>
      </c>
      <c r="K118" s="17" t="s">
        <v>34</v>
      </c>
      <c r="L118" s="17" t="s">
        <v>34</v>
      </c>
    </row>
    <row r="119" spans="2:12" ht="25.5">
      <c r="B119" s="19" t="s">
        <v>3</v>
      </c>
      <c r="C119" s="18">
        <v>1777.5977999999996</v>
      </c>
      <c r="D119" s="18">
        <v>1782.8587777777777</v>
      </c>
      <c r="E119" s="18">
        <v>1769.7063333333333</v>
      </c>
      <c r="F119" s="18">
        <v>1149.3716666666667</v>
      </c>
      <c r="G119" s="18">
        <f t="shared" ref="G119:L119" si="17">AVERAGE(G87:G117)</f>
        <v>40000</v>
      </c>
      <c r="H119" s="22">
        <v>104.73333333333333</v>
      </c>
      <c r="I119" s="22">
        <v>25815.333333333332</v>
      </c>
      <c r="J119" s="34">
        <f t="shared" si="17"/>
        <v>3.9145425845484886E-3</v>
      </c>
      <c r="K119" s="18">
        <f t="shared" si="17"/>
        <v>4.6296296296296293E-4</v>
      </c>
      <c r="L119" s="18">
        <f t="shared" si="17"/>
        <v>99.999537037037044</v>
      </c>
    </row>
  </sheetData>
  <mergeCells count="6">
    <mergeCell ref="D4:F4"/>
    <mergeCell ref="G4:L4"/>
    <mergeCell ref="D44:F44"/>
    <mergeCell ref="G44:L44"/>
    <mergeCell ref="D84:F84"/>
    <mergeCell ref="G84:L8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L119"/>
  <sheetViews>
    <sheetView workbookViewId="0">
      <selection activeCell="A4" sqref="A4:XFD39"/>
    </sheetView>
  </sheetViews>
  <sheetFormatPr defaultRowHeight="12.75"/>
  <cols>
    <col min="1" max="1" width="3.28515625" style="1" customWidth="1"/>
    <col min="2" max="2" width="15.28515625" style="1" bestFit="1" customWidth="1"/>
    <col min="3" max="6" width="16.7109375" style="1" customWidth="1"/>
    <col min="7" max="7" width="20.140625" style="1" bestFit="1" customWidth="1"/>
    <col min="8" max="8" width="22.42578125" style="1" bestFit="1" customWidth="1"/>
    <col min="9" max="9" width="20.28515625" style="1" bestFit="1" customWidth="1"/>
    <col min="10" max="10" width="20.7109375" style="1" bestFit="1" customWidth="1"/>
    <col min="11" max="11" width="15.140625" style="1" bestFit="1" customWidth="1"/>
    <col min="12" max="12" width="13.5703125" style="1" bestFit="1" customWidth="1"/>
    <col min="13" max="16384" width="9.140625" style="1"/>
  </cols>
  <sheetData>
    <row r="2" spans="2:12" hidden="1">
      <c r="B2" s="1" t="s">
        <v>35</v>
      </c>
      <c r="C2" s="11">
        <v>1</v>
      </c>
      <c r="D2" s="11">
        <v>2</v>
      </c>
      <c r="E2" s="11">
        <v>3</v>
      </c>
      <c r="F2" s="11">
        <v>4</v>
      </c>
      <c r="G2" s="11">
        <v>5</v>
      </c>
      <c r="H2" s="11">
        <v>6</v>
      </c>
      <c r="I2" s="11">
        <v>7</v>
      </c>
      <c r="J2" s="11">
        <v>8</v>
      </c>
      <c r="K2" s="11">
        <v>9</v>
      </c>
      <c r="L2" s="11">
        <v>10</v>
      </c>
    </row>
    <row r="3" spans="2:12" hidden="1">
      <c r="B3" s="1" t="s">
        <v>35</v>
      </c>
      <c r="C3" s="11">
        <v>1</v>
      </c>
      <c r="D3" s="11"/>
      <c r="E3" s="11"/>
      <c r="F3" s="11"/>
      <c r="G3" s="11">
        <v>2</v>
      </c>
      <c r="H3" s="11">
        <v>3</v>
      </c>
      <c r="I3" s="11">
        <v>4</v>
      </c>
      <c r="J3" s="11">
        <v>5</v>
      </c>
      <c r="K3" s="11">
        <v>6</v>
      </c>
      <c r="L3" s="11">
        <v>7</v>
      </c>
    </row>
    <row r="4" spans="2:12" ht="25.5">
      <c r="B4" s="6" t="s">
        <v>7</v>
      </c>
      <c r="C4" s="2" t="s">
        <v>44</v>
      </c>
      <c r="D4" s="38" t="s">
        <v>42</v>
      </c>
      <c r="E4" s="39"/>
      <c r="F4" s="40"/>
      <c r="G4" s="38" t="s">
        <v>44</v>
      </c>
      <c r="H4" s="39"/>
      <c r="I4" s="39"/>
      <c r="J4" s="39"/>
      <c r="K4" s="39"/>
      <c r="L4" s="40"/>
    </row>
    <row r="5" spans="2:12" ht="48">
      <c r="B5" s="7" t="s">
        <v>13</v>
      </c>
      <c r="C5" s="9"/>
      <c r="D5" s="10" t="s">
        <v>38</v>
      </c>
      <c r="E5" s="10" t="s">
        <v>39</v>
      </c>
      <c r="F5" s="10" t="s">
        <v>40</v>
      </c>
      <c r="G5" s="10"/>
      <c r="H5" s="10" t="s">
        <v>36</v>
      </c>
      <c r="I5" s="10" t="s">
        <v>15</v>
      </c>
      <c r="J5" s="10" t="s">
        <v>22</v>
      </c>
      <c r="K5" s="10" t="s">
        <v>23</v>
      </c>
      <c r="L5" s="10" t="s">
        <v>24</v>
      </c>
    </row>
    <row r="6" spans="2:12">
      <c r="B6" s="3" t="s">
        <v>1</v>
      </c>
      <c r="C6" s="12" t="s">
        <v>25</v>
      </c>
      <c r="D6" s="12" t="s">
        <v>25</v>
      </c>
      <c r="E6" s="12" t="s">
        <v>25</v>
      </c>
      <c r="F6" s="12" t="s">
        <v>25</v>
      </c>
      <c r="G6" s="12" t="s">
        <v>26</v>
      </c>
      <c r="H6" s="12" t="s">
        <v>28</v>
      </c>
      <c r="I6" s="12" t="s">
        <v>27</v>
      </c>
      <c r="J6" s="12" t="s">
        <v>30</v>
      </c>
      <c r="K6" s="12" t="s">
        <v>32</v>
      </c>
      <c r="L6" s="12" t="s">
        <v>33</v>
      </c>
    </row>
    <row r="7" spans="2:12" ht="12.75" customHeight="1">
      <c r="B7" s="31">
        <v>44013</v>
      </c>
      <c r="C7" s="14">
        <v>2118.0999999999995</v>
      </c>
      <c r="D7" s="13">
        <v>1161.4633333333334</v>
      </c>
      <c r="E7" s="13">
        <v>2303.0549999999998</v>
      </c>
      <c r="F7" s="13">
        <v>817.54</v>
      </c>
      <c r="G7" s="5">
        <v>1200000</v>
      </c>
      <c r="H7" s="5">
        <v>14</v>
      </c>
      <c r="I7" s="5">
        <v>6576</v>
      </c>
      <c r="J7" s="33">
        <f>H7/I7</f>
        <v>2.1289537712895377E-3</v>
      </c>
      <c r="K7" s="13">
        <f>G7/86400000</f>
        <v>1.3888888888888888E-2</v>
      </c>
      <c r="L7" s="13">
        <f>100-K7</f>
        <v>99.986111111111114</v>
      </c>
    </row>
    <row r="8" spans="2:12" ht="12.75" customHeight="1">
      <c r="B8" s="31">
        <v>44014</v>
      </c>
      <c r="C8" s="14">
        <v>1949.3340000000001</v>
      </c>
      <c r="D8" s="13">
        <v>1040.9766666666667</v>
      </c>
      <c r="E8" s="13">
        <v>2061.87</v>
      </c>
      <c r="F8" s="13">
        <v>767.35</v>
      </c>
      <c r="G8" s="5">
        <v>1200000</v>
      </c>
      <c r="H8" s="5">
        <v>11</v>
      </c>
      <c r="I8" s="5">
        <v>5776</v>
      </c>
      <c r="J8" s="33">
        <f t="shared" ref="J8:J36" si="0">H8/I8</f>
        <v>1.904432132963989E-3</v>
      </c>
      <c r="K8" s="13">
        <f t="shared" ref="K8:K36" si="1">G8/86400000</f>
        <v>1.3888888888888888E-2</v>
      </c>
      <c r="L8" s="13">
        <f t="shared" ref="L8:L36" si="2">100-K8</f>
        <v>99.986111111111114</v>
      </c>
    </row>
    <row r="9" spans="2:12" ht="12.75" customHeight="1">
      <c r="B9" s="4">
        <v>44015</v>
      </c>
      <c r="C9" s="14">
        <v>1870.3880000000001</v>
      </c>
      <c r="D9" s="13">
        <v>996.44333333333327</v>
      </c>
      <c r="E9" s="13">
        <v>1931.3050000000001</v>
      </c>
      <c r="F9" s="13">
        <v>693.43000000000006</v>
      </c>
      <c r="G9" s="5">
        <v>1200000</v>
      </c>
      <c r="H9" s="5">
        <v>20</v>
      </c>
      <c r="I9" s="5">
        <v>5075</v>
      </c>
      <c r="J9" s="33">
        <f t="shared" si="0"/>
        <v>3.9408866995073889E-3</v>
      </c>
      <c r="K9" s="13">
        <f t="shared" si="1"/>
        <v>1.3888888888888888E-2</v>
      </c>
      <c r="L9" s="13">
        <f t="shared" si="2"/>
        <v>99.986111111111114</v>
      </c>
    </row>
    <row r="10" spans="2:12" ht="12.75" customHeight="1">
      <c r="B10" s="20">
        <v>44016</v>
      </c>
      <c r="C10" s="14">
        <v>1661.4959999999999</v>
      </c>
      <c r="D10" s="13">
        <v>822.56666666666672</v>
      </c>
      <c r="E10" s="13">
        <v>1669.8899999999999</v>
      </c>
      <c r="F10" s="13">
        <v>660.18000000000006</v>
      </c>
      <c r="G10" s="5">
        <v>0</v>
      </c>
      <c r="H10" s="5">
        <v>1</v>
      </c>
      <c r="I10" s="5">
        <v>2473</v>
      </c>
      <c r="J10" s="33">
        <f t="shared" si="0"/>
        <v>4.0436716538617062E-4</v>
      </c>
      <c r="K10" s="13">
        <f t="shared" si="1"/>
        <v>0</v>
      </c>
      <c r="L10" s="13">
        <f t="shared" si="2"/>
        <v>100</v>
      </c>
    </row>
    <row r="11" spans="2:12" ht="12.75" customHeight="1">
      <c r="B11" s="20">
        <v>44017</v>
      </c>
      <c r="C11" s="14">
        <v>1612.9920000000002</v>
      </c>
      <c r="D11" s="13">
        <v>795.10666666666668</v>
      </c>
      <c r="E11" s="13">
        <v>1589.8200000000002</v>
      </c>
      <c r="F11" s="13">
        <v>653.64</v>
      </c>
      <c r="G11" s="5">
        <v>0</v>
      </c>
      <c r="H11" s="5">
        <v>3</v>
      </c>
      <c r="I11" s="5">
        <v>2008</v>
      </c>
      <c r="J11" s="33">
        <f t="shared" si="0"/>
        <v>1.4940239043824701E-3</v>
      </c>
      <c r="K11" s="13">
        <f t="shared" si="1"/>
        <v>0</v>
      </c>
      <c r="L11" s="13">
        <f t="shared" si="2"/>
        <v>100</v>
      </c>
    </row>
    <row r="12" spans="2:12" ht="12.75" customHeight="1">
      <c r="B12" s="4">
        <v>44018</v>
      </c>
      <c r="C12" s="14">
        <v>2058.4720000000002</v>
      </c>
      <c r="D12" s="13">
        <v>1116.5433333333333</v>
      </c>
      <c r="E12" s="13">
        <v>2221.3649999999998</v>
      </c>
      <c r="F12" s="13">
        <v>746.86</v>
      </c>
      <c r="G12" s="5">
        <v>1200000</v>
      </c>
      <c r="H12" s="5">
        <v>16</v>
      </c>
      <c r="I12" s="5">
        <v>5629</v>
      </c>
      <c r="J12" s="33">
        <f t="shared" si="0"/>
        <v>2.8424231657488007E-3</v>
      </c>
      <c r="K12" s="13">
        <f t="shared" si="1"/>
        <v>1.3888888888888888E-2</v>
      </c>
      <c r="L12" s="13">
        <f t="shared" si="2"/>
        <v>99.986111111111114</v>
      </c>
    </row>
    <row r="13" spans="2:12" ht="12.75" customHeight="1">
      <c r="B13" s="31">
        <v>44019</v>
      </c>
      <c r="C13" s="14">
        <v>1896.15</v>
      </c>
      <c r="D13" s="13">
        <v>1023.71</v>
      </c>
      <c r="E13" s="13">
        <v>1954.81</v>
      </c>
      <c r="F13" s="13">
        <v>684.35</v>
      </c>
      <c r="G13" s="5">
        <v>1200000</v>
      </c>
      <c r="H13" s="5">
        <v>11</v>
      </c>
      <c r="I13" s="5">
        <v>5527</v>
      </c>
      <c r="J13" s="33">
        <f t="shared" si="0"/>
        <v>1.990229781074724E-3</v>
      </c>
      <c r="K13" s="13">
        <f t="shared" si="1"/>
        <v>1.3888888888888888E-2</v>
      </c>
      <c r="L13" s="13">
        <f t="shared" si="2"/>
        <v>99.986111111111114</v>
      </c>
    </row>
    <row r="14" spans="2:12" ht="12.75" customHeight="1">
      <c r="B14" s="31">
        <v>44020</v>
      </c>
      <c r="C14" s="14">
        <v>1835.1179999999997</v>
      </c>
      <c r="D14" s="13">
        <v>946.80333333333328</v>
      </c>
      <c r="E14" s="13">
        <v>1917.5899999999997</v>
      </c>
      <c r="F14" s="13">
        <v>680.78</v>
      </c>
      <c r="G14" s="5">
        <v>1200000</v>
      </c>
      <c r="H14" s="5">
        <v>10</v>
      </c>
      <c r="I14" s="5">
        <v>5300</v>
      </c>
      <c r="J14" s="33">
        <f t="shared" si="0"/>
        <v>1.8867924528301887E-3</v>
      </c>
      <c r="K14" s="13">
        <f t="shared" si="1"/>
        <v>1.3888888888888888E-2</v>
      </c>
      <c r="L14" s="13">
        <f t="shared" si="2"/>
        <v>99.986111111111114</v>
      </c>
    </row>
    <row r="15" spans="2:12" ht="12.75" customHeight="1">
      <c r="B15" s="31">
        <v>44021</v>
      </c>
      <c r="C15" s="14">
        <v>1908.0240000000001</v>
      </c>
      <c r="D15" s="13">
        <v>999.25999999999988</v>
      </c>
      <c r="E15" s="13">
        <v>2021.17</v>
      </c>
      <c r="F15" s="13">
        <v>707.96</v>
      </c>
      <c r="G15" s="5">
        <v>1200000</v>
      </c>
      <c r="H15" s="5">
        <v>11</v>
      </c>
      <c r="I15" s="5">
        <v>5161</v>
      </c>
      <c r="J15" s="33">
        <f t="shared" si="0"/>
        <v>2.1313698895562877E-3</v>
      </c>
      <c r="K15" s="13">
        <f t="shared" si="1"/>
        <v>1.3888888888888888E-2</v>
      </c>
      <c r="L15" s="13">
        <f t="shared" si="2"/>
        <v>99.986111111111114</v>
      </c>
    </row>
    <row r="16" spans="2:12" ht="12.75" customHeight="1">
      <c r="B16" s="4">
        <v>44022</v>
      </c>
      <c r="C16" s="14">
        <v>1886.1559999999997</v>
      </c>
      <c r="D16" s="13">
        <v>992.5</v>
      </c>
      <c r="E16" s="13">
        <v>1976.6399999999999</v>
      </c>
      <c r="F16" s="13">
        <v>693.72</v>
      </c>
      <c r="G16" s="5">
        <v>1200000</v>
      </c>
      <c r="H16" s="5">
        <v>11</v>
      </c>
      <c r="I16" s="5">
        <v>5039</v>
      </c>
      <c r="J16" s="33">
        <f t="shared" si="0"/>
        <v>2.1829728120658859E-3</v>
      </c>
      <c r="K16" s="13">
        <f t="shared" si="1"/>
        <v>1.3888888888888888E-2</v>
      </c>
      <c r="L16" s="13">
        <f t="shared" si="2"/>
        <v>99.986111111111114</v>
      </c>
    </row>
    <row r="17" spans="2:12" ht="12.75" customHeight="1">
      <c r="B17" s="20">
        <v>44023</v>
      </c>
      <c r="C17" s="14">
        <v>1689.1</v>
      </c>
      <c r="D17" s="13">
        <v>823.29333333333341</v>
      </c>
      <c r="E17" s="13">
        <v>1737.81</v>
      </c>
      <c r="F17" s="13">
        <v>661.27</v>
      </c>
      <c r="G17" s="5">
        <v>0</v>
      </c>
      <c r="H17" s="5">
        <v>7</v>
      </c>
      <c r="I17" s="5">
        <v>2445</v>
      </c>
      <c r="J17" s="33">
        <f t="shared" si="0"/>
        <v>2.8629856850715747E-3</v>
      </c>
      <c r="K17" s="13">
        <f t="shared" si="1"/>
        <v>0</v>
      </c>
      <c r="L17" s="13">
        <f t="shared" si="2"/>
        <v>100</v>
      </c>
    </row>
    <row r="18" spans="2:12" ht="12.75" customHeight="1">
      <c r="B18" s="20">
        <v>44024</v>
      </c>
      <c r="C18" s="14">
        <v>1743.2840000000001</v>
      </c>
      <c r="D18" s="13">
        <v>949.92333333333329</v>
      </c>
      <c r="E18" s="13">
        <v>1683.325</v>
      </c>
      <c r="F18" s="13">
        <v>687.77</v>
      </c>
      <c r="G18" s="5">
        <v>0</v>
      </c>
      <c r="H18" s="5">
        <v>5</v>
      </c>
      <c r="I18" s="5">
        <v>2004</v>
      </c>
      <c r="J18" s="33">
        <f t="shared" si="0"/>
        <v>2.4950099800399202E-3</v>
      </c>
      <c r="K18" s="13">
        <f t="shared" si="1"/>
        <v>0</v>
      </c>
      <c r="L18" s="13">
        <f t="shared" si="2"/>
        <v>100</v>
      </c>
    </row>
    <row r="19" spans="2:12" ht="12.75" customHeight="1">
      <c r="B19" s="4">
        <v>44025</v>
      </c>
      <c r="C19" s="14">
        <v>2168.1639999999998</v>
      </c>
      <c r="D19" s="13">
        <v>1018.6333333333333</v>
      </c>
      <c r="E19" s="13">
        <v>2642.46</v>
      </c>
      <c r="F19" s="13">
        <v>694.72</v>
      </c>
      <c r="G19" s="5">
        <v>1200000</v>
      </c>
      <c r="H19" s="5">
        <v>18</v>
      </c>
      <c r="I19" s="5">
        <v>5712</v>
      </c>
      <c r="J19" s="33">
        <f t="shared" si="0"/>
        <v>3.1512605042016808E-3</v>
      </c>
      <c r="K19" s="13">
        <f t="shared" si="1"/>
        <v>1.3888888888888888E-2</v>
      </c>
      <c r="L19" s="13">
        <f t="shared" si="2"/>
        <v>99.986111111111114</v>
      </c>
    </row>
    <row r="20" spans="2:12" ht="12.75" customHeight="1">
      <c r="B20" s="31">
        <v>44026</v>
      </c>
      <c r="C20" s="14">
        <v>1924.5099999999998</v>
      </c>
      <c r="D20" s="13">
        <v>1032.47</v>
      </c>
      <c r="E20" s="13">
        <v>2012.57</v>
      </c>
      <c r="F20" s="13">
        <v>709.13</v>
      </c>
      <c r="G20" s="5">
        <v>1200000</v>
      </c>
      <c r="H20" s="5">
        <v>30</v>
      </c>
      <c r="I20" s="5">
        <v>5373</v>
      </c>
      <c r="J20" s="33">
        <f t="shared" si="0"/>
        <v>5.5834729201563373E-3</v>
      </c>
      <c r="K20" s="13">
        <f t="shared" si="1"/>
        <v>1.3888888888888888E-2</v>
      </c>
      <c r="L20" s="13">
        <f t="shared" si="2"/>
        <v>99.986111111111114</v>
      </c>
    </row>
    <row r="21" spans="2:12" ht="12.75" customHeight="1">
      <c r="B21" s="31">
        <v>44027</v>
      </c>
      <c r="C21" s="14">
        <v>4453.3100000000004</v>
      </c>
      <c r="D21" s="13">
        <v>1327.6566666666668</v>
      </c>
      <c r="E21" s="13">
        <v>7891.79</v>
      </c>
      <c r="F21" s="13">
        <v>762.35</v>
      </c>
      <c r="G21" s="5">
        <v>1200000</v>
      </c>
      <c r="H21" s="5">
        <v>172</v>
      </c>
      <c r="I21" s="5">
        <v>4859</v>
      </c>
      <c r="J21" s="33">
        <f t="shared" si="0"/>
        <v>3.5398230088495575E-2</v>
      </c>
      <c r="K21" s="13">
        <f t="shared" si="1"/>
        <v>1.3888888888888888E-2</v>
      </c>
      <c r="L21" s="13">
        <f t="shared" si="2"/>
        <v>99.986111111111114</v>
      </c>
    </row>
    <row r="22" spans="2:12" ht="12.75" customHeight="1">
      <c r="B22" s="31">
        <v>44028</v>
      </c>
      <c r="C22" s="14">
        <v>2513.5220000000004</v>
      </c>
      <c r="D22" s="13">
        <v>1066.21</v>
      </c>
      <c r="E22" s="13">
        <v>3434.4900000000002</v>
      </c>
      <c r="F22" s="13">
        <v>741.92</v>
      </c>
      <c r="G22" s="5">
        <v>1200000</v>
      </c>
      <c r="H22" s="5">
        <v>34</v>
      </c>
      <c r="I22" s="5">
        <v>4787</v>
      </c>
      <c r="J22" s="33">
        <f t="shared" si="0"/>
        <v>7.1025694589513261E-3</v>
      </c>
      <c r="K22" s="13">
        <f t="shared" si="1"/>
        <v>1.3888888888888888E-2</v>
      </c>
      <c r="L22" s="13">
        <f t="shared" si="2"/>
        <v>99.986111111111114</v>
      </c>
    </row>
    <row r="23" spans="2:12" ht="12.75" customHeight="1">
      <c r="B23" s="4">
        <v>44029</v>
      </c>
      <c r="C23" s="14">
        <v>2238.0920000000001</v>
      </c>
      <c r="D23" s="13">
        <v>892.69999999999993</v>
      </c>
      <c r="E23" s="13">
        <v>3006.1800000000003</v>
      </c>
      <c r="F23" s="13">
        <v>663.35</v>
      </c>
      <c r="G23" s="5">
        <v>1200000</v>
      </c>
      <c r="H23" s="5">
        <v>16</v>
      </c>
      <c r="I23" s="5">
        <v>4876</v>
      </c>
      <c r="J23" s="33">
        <f t="shared" si="0"/>
        <v>3.2813781788351109E-3</v>
      </c>
      <c r="K23" s="13">
        <f t="shared" si="1"/>
        <v>1.3888888888888888E-2</v>
      </c>
      <c r="L23" s="13">
        <f t="shared" si="2"/>
        <v>99.986111111111114</v>
      </c>
    </row>
    <row r="24" spans="2:12" ht="12.75" customHeight="1">
      <c r="B24" s="20">
        <v>44030</v>
      </c>
      <c r="C24" s="14">
        <v>1643.2660000000001</v>
      </c>
      <c r="D24" s="13">
        <v>786.78000000000009</v>
      </c>
      <c r="E24" s="13">
        <v>1677.9949999999999</v>
      </c>
      <c r="F24" s="13">
        <v>655.61</v>
      </c>
      <c r="G24" s="5">
        <v>0</v>
      </c>
      <c r="H24" s="5">
        <v>0</v>
      </c>
      <c r="I24" s="5">
        <v>2439</v>
      </c>
      <c r="J24" s="33">
        <f t="shared" si="0"/>
        <v>0</v>
      </c>
      <c r="K24" s="13">
        <f t="shared" si="1"/>
        <v>0</v>
      </c>
      <c r="L24" s="13">
        <f t="shared" si="2"/>
        <v>100</v>
      </c>
    </row>
    <row r="25" spans="2:12" ht="12.75" customHeight="1">
      <c r="B25" s="20">
        <v>44031</v>
      </c>
      <c r="C25" s="14">
        <v>1631.2139999999999</v>
      </c>
      <c r="D25" s="13">
        <v>824.93666666666661</v>
      </c>
      <c r="E25" s="13">
        <v>1590.63</v>
      </c>
      <c r="F25" s="13">
        <v>680.61</v>
      </c>
      <c r="G25" s="5">
        <v>0</v>
      </c>
      <c r="H25" s="5">
        <v>9</v>
      </c>
      <c r="I25" s="5">
        <v>1952</v>
      </c>
      <c r="J25" s="33">
        <f t="shared" si="0"/>
        <v>4.6106557377049179E-3</v>
      </c>
      <c r="K25" s="13">
        <f t="shared" si="1"/>
        <v>0</v>
      </c>
      <c r="L25" s="13">
        <f t="shared" si="2"/>
        <v>100</v>
      </c>
    </row>
    <row r="26" spans="2:12" ht="12.75" customHeight="1">
      <c r="B26" s="4">
        <v>44032</v>
      </c>
      <c r="C26" s="14">
        <v>1833.9159999999997</v>
      </c>
      <c r="D26" s="13">
        <v>912.06333333333339</v>
      </c>
      <c r="E26" s="13">
        <v>1966.6949999999999</v>
      </c>
      <c r="F26" s="13">
        <v>695.54</v>
      </c>
      <c r="G26" s="5">
        <v>1200000</v>
      </c>
      <c r="H26" s="5">
        <v>18</v>
      </c>
      <c r="I26" s="5">
        <v>5235</v>
      </c>
      <c r="J26" s="33">
        <f t="shared" si="0"/>
        <v>3.4383954154727794E-3</v>
      </c>
      <c r="K26" s="13">
        <f t="shared" si="1"/>
        <v>1.3888888888888888E-2</v>
      </c>
      <c r="L26" s="13">
        <f t="shared" si="2"/>
        <v>99.986111111111114</v>
      </c>
    </row>
    <row r="27" spans="2:12" ht="12.75" customHeight="1">
      <c r="B27" s="31">
        <v>44033</v>
      </c>
      <c r="C27" s="14">
        <v>1889.0119999999999</v>
      </c>
      <c r="D27" s="13">
        <v>942.94333333333327</v>
      </c>
      <c r="E27" s="13">
        <v>2058.1149999999998</v>
      </c>
      <c r="F27" s="13">
        <v>723.45</v>
      </c>
      <c r="G27" s="5">
        <v>1200000</v>
      </c>
      <c r="H27" s="5">
        <v>9</v>
      </c>
      <c r="I27" s="5">
        <v>5183</v>
      </c>
      <c r="J27" s="33">
        <f t="shared" si="0"/>
        <v>1.736446073702489E-3</v>
      </c>
      <c r="K27" s="13">
        <f t="shared" si="1"/>
        <v>1.3888888888888888E-2</v>
      </c>
      <c r="L27" s="13">
        <f t="shared" si="2"/>
        <v>99.986111111111114</v>
      </c>
    </row>
    <row r="28" spans="2:12" ht="12.75" customHeight="1">
      <c r="B28" s="31">
        <v>44034</v>
      </c>
      <c r="C28" s="14">
        <v>1793.1619999999998</v>
      </c>
      <c r="D28" s="13">
        <v>889.11333333333334</v>
      </c>
      <c r="E28" s="13">
        <v>1899.2350000000001</v>
      </c>
      <c r="F28" s="13">
        <v>684.16</v>
      </c>
      <c r="G28" s="5">
        <v>1200000</v>
      </c>
      <c r="H28" s="5">
        <v>23</v>
      </c>
      <c r="I28" s="5">
        <v>4537</v>
      </c>
      <c r="J28" s="33">
        <f t="shared" si="0"/>
        <v>5.0694291381970461E-3</v>
      </c>
      <c r="K28" s="13">
        <f t="shared" si="1"/>
        <v>1.3888888888888888E-2</v>
      </c>
      <c r="L28" s="13">
        <f t="shared" si="2"/>
        <v>99.986111111111114</v>
      </c>
    </row>
    <row r="29" spans="2:12" ht="12.75" customHeight="1">
      <c r="B29" s="31">
        <v>44035</v>
      </c>
      <c r="C29" s="14">
        <v>1803.85</v>
      </c>
      <c r="D29" s="13">
        <v>915.57666666666671</v>
      </c>
      <c r="E29" s="13">
        <v>1886.2599999999998</v>
      </c>
      <c r="F29" s="13">
        <v>711.84</v>
      </c>
      <c r="G29" s="5">
        <v>1200000</v>
      </c>
      <c r="H29" s="5">
        <v>20</v>
      </c>
      <c r="I29" s="5">
        <v>4469</v>
      </c>
      <c r="J29" s="33">
        <f t="shared" si="0"/>
        <v>4.4752741105392709E-3</v>
      </c>
      <c r="K29" s="13">
        <f t="shared" si="1"/>
        <v>1.3888888888888888E-2</v>
      </c>
      <c r="L29" s="13">
        <f t="shared" si="2"/>
        <v>99.986111111111114</v>
      </c>
    </row>
    <row r="30" spans="2:12" ht="12.75" customHeight="1">
      <c r="B30" s="4">
        <v>44036</v>
      </c>
      <c r="C30" s="14">
        <v>1806.0279999999998</v>
      </c>
      <c r="D30" s="13">
        <v>910.68666666666661</v>
      </c>
      <c r="E30" s="13">
        <v>1899.0400000000002</v>
      </c>
      <c r="F30" s="13">
        <v>686.22</v>
      </c>
      <c r="G30" s="5">
        <v>1200000</v>
      </c>
      <c r="H30" s="5">
        <v>5</v>
      </c>
      <c r="I30" s="5">
        <v>4090</v>
      </c>
      <c r="J30" s="33">
        <f t="shared" si="0"/>
        <v>1.2224938875305623E-3</v>
      </c>
      <c r="K30" s="13">
        <f t="shared" si="1"/>
        <v>1.3888888888888888E-2</v>
      </c>
      <c r="L30" s="13">
        <f t="shared" si="2"/>
        <v>99.986111111111114</v>
      </c>
    </row>
    <row r="31" spans="2:12" ht="12.75" customHeight="1">
      <c r="B31" s="20">
        <v>44037</v>
      </c>
      <c r="C31" s="14">
        <v>1678.3820000000001</v>
      </c>
      <c r="D31" s="13">
        <v>832.02</v>
      </c>
      <c r="E31" s="13">
        <v>1697.925</v>
      </c>
      <c r="F31" s="13">
        <v>698.16</v>
      </c>
      <c r="G31" s="5">
        <v>0</v>
      </c>
      <c r="H31" s="5">
        <v>6</v>
      </c>
      <c r="I31" s="5">
        <v>2313</v>
      </c>
      <c r="J31" s="33">
        <f t="shared" si="0"/>
        <v>2.5940337224383916E-3</v>
      </c>
      <c r="K31" s="13">
        <f t="shared" si="1"/>
        <v>0</v>
      </c>
      <c r="L31" s="13">
        <f t="shared" si="2"/>
        <v>100</v>
      </c>
    </row>
    <row r="32" spans="2:12" ht="12.75" customHeight="1">
      <c r="B32" s="20">
        <v>44038</v>
      </c>
      <c r="C32" s="14">
        <v>1652.5540000000001</v>
      </c>
      <c r="D32" s="13">
        <v>808.54666666666674</v>
      </c>
      <c r="E32" s="13">
        <v>1668.5650000000001</v>
      </c>
      <c r="F32" s="13">
        <v>706.96</v>
      </c>
      <c r="G32" s="5">
        <v>0</v>
      </c>
      <c r="H32" s="5">
        <v>5</v>
      </c>
      <c r="I32" s="5">
        <v>1871</v>
      </c>
      <c r="J32" s="33">
        <f t="shared" si="0"/>
        <v>2.6723677177979692E-3</v>
      </c>
      <c r="K32" s="13">
        <f t="shared" si="1"/>
        <v>0</v>
      </c>
      <c r="L32" s="13">
        <f t="shared" si="2"/>
        <v>100</v>
      </c>
    </row>
    <row r="33" spans="2:12" ht="12.75" customHeight="1">
      <c r="B33" s="4">
        <v>44039</v>
      </c>
      <c r="C33" s="14">
        <v>1916.7860000000001</v>
      </c>
      <c r="D33" s="13">
        <v>987.2733333333332</v>
      </c>
      <c r="E33" s="13">
        <v>2061.0550000000003</v>
      </c>
      <c r="F33" s="13">
        <v>742.51</v>
      </c>
      <c r="G33" s="5">
        <v>1200000</v>
      </c>
      <c r="H33" s="5">
        <v>9</v>
      </c>
      <c r="I33" s="5">
        <v>6331</v>
      </c>
      <c r="J33" s="33">
        <f t="shared" si="0"/>
        <v>1.421576370241668E-3</v>
      </c>
      <c r="K33" s="13">
        <f t="shared" si="1"/>
        <v>1.3888888888888888E-2</v>
      </c>
      <c r="L33" s="13">
        <f t="shared" si="2"/>
        <v>99.986111111111114</v>
      </c>
    </row>
    <row r="34" spans="2:12" ht="12.75" customHeight="1">
      <c r="B34" s="31">
        <v>44040</v>
      </c>
      <c r="C34" s="14">
        <v>4525.49</v>
      </c>
      <c r="D34" s="13">
        <v>1003.3766666666667</v>
      </c>
      <c r="E34" s="13">
        <v>8558.66</v>
      </c>
      <c r="F34" s="13">
        <v>735.12</v>
      </c>
      <c r="G34" s="5">
        <v>1200000</v>
      </c>
      <c r="H34" s="5">
        <v>7</v>
      </c>
      <c r="I34" s="5">
        <v>5129</v>
      </c>
      <c r="J34" s="33">
        <f t="shared" si="0"/>
        <v>1.3647884577890426E-3</v>
      </c>
      <c r="K34" s="13">
        <f t="shared" si="1"/>
        <v>1.3888888888888888E-2</v>
      </c>
      <c r="L34" s="13">
        <f t="shared" si="2"/>
        <v>99.986111111111114</v>
      </c>
    </row>
    <row r="35" spans="2:12" ht="12.75" customHeight="1">
      <c r="B35" s="31">
        <v>44041</v>
      </c>
      <c r="C35" s="14">
        <v>1960.672</v>
      </c>
      <c r="D35" s="13">
        <v>945.1633333333333</v>
      </c>
      <c r="E35" s="13">
        <v>2233.9349999999999</v>
      </c>
      <c r="F35" s="13">
        <v>698.29</v>
      </c>
      <c r="G35" s="5">
        <v>1200000</v>
      </c>
      <c r="H35" s="5">
        <v>18</v>
      </c>
      <c r="I35" s="5">
        <v>4957</v>
      </c>
      <c r="J35" s="33">
        <f t="shared" si="0"/>
        <v>3.6312285656647167E-3</v>
      </c>
      <c r="K35" s="13">
        <f t="shared" si="1"/>
        <v>1.3888888888888888E-2</v>
      </c>
      <c r="L35" s="13">
        <f t="shared" si="2"/>
        <v>99.986111111111114</v>
      </c>
    </row>
    <row r="36" spans="2:12" ht="12.75" customHeight="1">
      <c r="B36" s="21">
        <v>44042</v>
      </c>
      <c r="C36" s="14">
        <v>1927.8399999999997</v>
      </c>
      <c r="D36" s="13">
        <v>971.18666666666661</v>
      </c>
      <c r="E36" s="13">
        <v>2112.8199999999997</v>
      </c>
      <c r="F36" s="13">
        <v>734.47</v>
      </c>
      <c r="G36" s="5">
        <v>1200000</v>
      </c>
      <c r="H36" s="5">
        <v>44</v>
      </c>
      <c r="I36" s="5">
        <v>5002</v>
      </c>
      <c r="J36" s="33">
        <f t="shared" si="0"/>
        <v>8.7964814074370252E-3</v>
      </c>
      <c r="K36" s="13">
        <f t="shared" si="1"/>
        <v>1.3888888888888888E-2</v>
      </c>
      <c r="L36" s="13">
        <f t="shared" si="2"/>
        <v>99.986111111111114</v>
      </c>
    </row>
    <row r="37" spans="2:12" ht="12.75" customHeight="1">
      <c r="B37" s="4">
        <v>44043</v>
      </c>
      <c r="C37" s="14">
        <v>1861.952</v>
      </c>
      <c r="D37" s="13">
        <v>966.30666666666673</v>
      </c>
      <c r="E37" s="13">
        <v>1955.42</v>
      </c>
      <c r="F37" s="13">
        <v>696.48</v>
      </c>
      <c r="G37" s="5">
        <v>1200000</v>
      </c>
      <c r="H37" s="5">
        <v>15</v>
      </c>
      <c r="I37" s="5">
        <v>4999</v>
      </c>
      <c r="J37" s="33">
        <f t="shared" ref="J37" si="3">H37/I37</f>
        <v>3.0006001200240046E-3</v>
      </c>
      <c r="K37" s="13">
        <f t="shared" ref="K37" si="4">G37/86400000</f>
        <v>1.3888888888888888E-2</v>
      </c>
      <c r="L37" s="13">
        <f t="shared" ref="L37" si="5">100-K37</f>
        <v>99.986111111111114</v>
      </c>
    </row>
    <row r="38" spans="2:12">
      <c r="B38" s="15" t="s">
        <v>2</v>
      </c>
      <c r="C38" s="22">
        <v>317251.68000000005</v>
      </c>
      <c r="D38" s="16">
        <v>89106.700000000012</v>
      </c>
      <c r="E38" s="16">
        <v>150644.98000000001</v>
      </c>
      <c r="F38" s="16">
        <v>21875.74</v>
      </c>
      <c r="G38" s="16">
        <f t="shared" ref="G38" si="6">SUM(G7:G37)</f>
        <v>27600000</v>
      </c>
      <c r="H38" s="16">
        <v>578</v>
      </c>
      <c r="I38" s="16">
        <v>137127</v>
      </c>
      <c r="J38" s="30" t="s">
        <v>34</v>
      </c>
      <c r="K38" s="17" t="s">
        <v>34</v>
      </c>
      <c r="L38" s="17" t="s">
        <v>34</v>
      </c>
    </row>
    <row r="39" spans="2:12" ht="25.5">
      <c r="B39" s="19" t="s">
        <v>3</v>
      </c>
      <c r="C39" s="22">
        <v>2046.7850322580639</v>
      </c>
      <c r="D39" s="18">
        <v>958.13655913978505</v>
      </c>
      <c r="E39" s="18">
        <v>2429.7577419354839</v>
      </c>
      <c r="F39" s="18">
        <v>705.66903225806459</v>
      </c>
      <c r="G39" s="18">
        <f t="shared" ref="G39:L39" si="7">AVERAGE(G7:G37)</f>
        <v>890322.58064516133</v>
      </c>
      <c r="H39" s="18">
        <v>19.266666666666666</v>
      </c>
      <c r="I39" s="18">
        <v>4423.4516129032254</v>
      </c>
      <c r="J39" s="34">
        <f t="shared" si="7"/>
        <v>4.0262944940353826E-3</v>
      </c>
      <c r="K39" s="18">
        <f t="shared" si="7"/>
        <v>1.0304659498207889E-2</v>
      </c>
      <c r="L39" s="18">
        <f t="shared" si="7"/>
        <v>99.989695340501839</v>
      </c>
    </row>
    <row r="42" spans="2:12" hidden="1">
      <c r="B42" s="1" t="s">
        <v>35</v>
      </c>
      <c r="C42" s="11">
        <v>1</v>
      </c>
      <c r="D42" s="11">
        <v>2</v>
      </c>
      <c r="E42" s="11">
        <v>3</v>
      </c>
      <c r="F42" s="11">
        <v>4</v>
      </c>
      <c r="G42" s="11">
        <v>5</v>
      </c>
      <c r="H42" s="11">
        <v>6</v>
      </c>
      <c r="I42" s="11">
        <v>7</v>
      </c>
      <c r="J42" s="11">
        <v>8</v>
      </c>
      <c r="K42" s="11">
        <v>9</v>
      </c>
      <c r="L42" s="11">
        <v>10</v>
      </c>
    </row>
    <row r="43" spans="2:12" hidden="1">
      <c r="B43" s="1" t="s">
        <v>35</v>
      </c>
      <c r="C43" s="11">
        <v>1</v>
      </c>
      <c r="D43" s="11"/>
      <c r="E43" s="11"/>
      <c r="F43" s="11"/>
      <c r="G43" s="11">
        <v>2</v>
      </c>
      <c r="H43" s="11">
        <v>3</v>
      </c>
      <c r="I43" s="11">
        <v>4</v>
      </c>
      <c r="J43" s="11">
        <v>5</v>
      </c>
      <c r="K43" s="11">
        <v>6</v>
      </c>
      <c r="L43" s="11">
        <v>7</v>
      </c>
    </row>
    <row r="44" spans="2:12" ht="25.5">
      <c r="B44" s="6" t="s">
        <v>7</v>
      </c>
      <c r="C44" s="2" t="s">
        <v>44</v>
      </c>
      <c r="D44" s="38" t="s">
        <v>42</v>
      </c>
      <c r="E44" s="39"/>
      <c r="F44" s="40"/>
      <c r="G44" s="38" t="s">
        <v>44</v>
      </c>
      <c r="H44" s="39"/>
      <c r="I44" s="39"/>
      <c r="J44" s="39"/>
      <c r="K44" s="39"/>
      <c r="L44" s="40"/>
    </row>
    <row r="45" spans="2:12" ht="48">
      <c r="B45" s="7" t="s">
        <v>13</v>
      </c>
      <c r="C45" s="9"/>
      <c r="D45" s="10" t="s">
        <v>38</v>
      </c>
      <c r="E45" s="10" t="s">
        <v>39</v>
      </c>
      <c r="F45" s="10" t="s">
        <v>40</v>
      </c>
      <c r="G45" s="10"/>
      <c r="H45" s="10" t="s">
        <v>36</v>
      </c>
      <c r="I45" s="10" t="s">
        <v>15</v>
      </c>
      <c r="J45" s="10" t="s">
        <v>22</v>
      </c>
      <c r="K45" s="10" t="s">
        <v>23</v>
      </c>
      <c r="L45" s="10" t="s">
        <v>24</v>
      </c>
    </row>
    <row r="46" spans="2:12">
      <c r="B46" s="3" t="s">
        <v>1</v>
      </c>
      <c r="C46" s="12" t="s">
        <v>25</v>
      </c>
      <c r="D46" s="12" t="s">
        <v>25</v>
      </c>
      <c r="E46" s="12" t="s">
        <v>25</v>
      </c>
      <c r="F46" s="12" t="s">
        <v>25</v>
      </c>
      <c r="G46" s="12" t="s">
        <v>26</v>
      </c>
      <c r="H46" s="12" t="s">
        <v>28</v>
      </c>
      <c r="I46" s="12" t="s">
        <v>27</v>
      </c>
      <c r="J46" s="12" t="s">
        <v>30</v>
      </c>
      <c r="K46" s="12" t="s">
        <v>32</v>
      </c>
      <c r="L46" s="12" t="s">
        <v>33</v>
      </c>
    </row>
    <row r="47" spans="2:12" ht="12.75" customHeight="1">
      <c r="B47" s="20">
        <v>44044</v>
      </c>
      <c r="C47" s="13">
        <v>1629.482</v>
      </c>
      <c r="D47" s="13">
        <v>825.17</v>
      </c>
      <c r="E47" s="13">
        <v>1585.95</v>
      </c>
      <c r="F47" s="13">
        <v>681.37</v>
      </c>
      <c r="G47" s="5">
        <v>1200000</v>
      </c>
      <c r="H47" s="5">
        <v>4</v>
      </c>
      <c r="I47" s="5">
        <v>2801</v>
      </c>
      <c r="J47" s="33">
        <f>H47/I47</f>
        <v>1.4280614066404856E-3</v>
      </c>
      <c r="K47" s="13">
        <f>G47/86400000</f>
        <v>1.3888888888888888E-2</v>
      </c>
      <c r="L47" s="13">
        <f>100-K47</f>
        <v>99.986111111111114</v>
      </c>
    </row>
    <row r="48" spans="2:12" ht="12.75" customHeight="1">
      <c r="B48" s="20">
        <v>44045</v>
      </c>
      <c r="C48" s="13">
        <v>1642.6920000000002</v>
      </c>
      <c r="D48" s="13">
        <v>811.67000000000007</v>
      </c>
      <c r="E48" s="13">
        <v>1639.2250000000001</v>
      </c>
      <c r="F48" s="13">
        <v>684.27</v>
      </c>
      <c r="G48" s="5">
        <v>0</v>
      </c>
      <c r="H48" s="5">
        <v>3</v>
      </c>
      <c r="I48" s="5">
        <v>2481</v>
      </c>
      <c r="J48" s="33">
        <f t="shared" ref="J48:J75" si="8">H48/I48</f>
        <v>1.2091898428053204E-3</v>
      </c>
      <c r="K48" s="13">
        <f t="shared" ref="K48:K75" si="9">G48/86400000</f>
        <v>0</v>
      </c>
      <c r="L48" s="13">
        <f t="shared" ref="L48:L75" si="10">100-K48</f>
        <v>100</v>
      </c>
    </row>
    <row r="49" spans="2:12" ht="12.75" customHeight="1">
      <c r="B49" s="31">
        <v>44046</v>
      </c>
      <c r="C49" s="13">
        <v>1911.97</v>
      </c>
      <c r="D49" s="13">
        <v>1021.3633333333333</v>
      </c>
      <c r="E49" s="13">
        <v>1997.88</v>
      </c>
      <c r="F49" s="13">
        <v>731.47</v>
      </c>
      <c r="G49" s="5">
        <v>0</v>
      </c>
      <c r="H49" s="5">
        <v>20</v>
      </c>
      <c r="I49" s="5">
        <v>6608</v>
      </c>
      <c r="J49" s="33">
        <f t="shared" si="8"/>
        <v>3.0266343825665859E-3</v>
      </c>
      <c r="K49" s="13">
        <f t="shared" si="9"/>
        <v>0</v>
      </c>
      <c r="L49" s="13">
        <f t="shared" si="10"/>
        <v>100</v>
      </c>
    </row>
    <row r="50" spans="2:12" ht="12.75" customHeight="1">
      <c r="B50" s="21">
        <v>44047</v>
      </c>
      <c r="C50" s="13">
        <v>1977.518</v>
      </c>
      <c r="D50" s="13">
        <v>1026.74</v>
      </c>
      <c r="E50" s="13">
        <v>2153.6849999999999</v>
      </c>
      <c r="F50" s="13">
        <v>712.31</v>
      </c>
      <c r="G50" s="5">
        <v>1200000</v>
      </c>
      <c r="H50" s="5">
        <v>32</v>
      </c>
      <c r="I50" s="5">
        <v>6120</v>
      </c>
      <c r="J50" s="33">
        <f t="shared" si="8"/>
        <v>5.2287581699346402E-3</v>
      </c>
      <c r="K50" s="13">
        <f t="shared" si="9"/>
        <v>1.3888888888888888E-2</v>
      </c>
      <c r="L50" s="13">
        <f t="shared" si="10"/>
        <v>99.986111111111114</v>
      </c>
    </row>
    <row r="51" spans="2:12" ht="12.75" customHeight="1">
      <c r="B51" s="21">
        <v>44048</v>
      </c>
      <c r="C51" s="13">
        <v>2013.5059999999999</v>
      </c>
      <c r="D51" s="13">
        <v>1101.2933333333333</v>
      </c>
      <c r="E51" s="13">
        <v>2131.8249999999998</v>
      </c>
      <c r="F51" s="13">
        <v>755.14</v>
      </c>
      <c r="G51" s="5">
        <v>1200000</v>
      </c>
      <c r="H51" s="5">
        <v>23</v>
      </c>
      <c r="I51" s="5">
        <v>5518</v>
      </c>
      <c r="J51" s="33">
        <f t="shared" si="8"/>
        <v>4.1681768756795939E-3</v>
      </c>
      <c r="K51" s="13">
        <f t="shared" si="9"/>
        <v>1.3888888888888888E-2</v>
      </c>
      <c r="L51" s="13">
        <f t="shared" si="10"/>
        <v>99.986111111111114</v>
      </c>
    </row>
    <row r="52" spans="2:12" ht="12.75" customHeight="1">
      <c r="B52" s="21">
        <v>44049</v>
      </c>
      <c r="C52" s="13">
        <v>1865.95</v>
      </c>
      <c r="D52" s="13">
        <v>982.11333333333323</v>
      </c>
      <c r="E52" s="13">
        <v>1941.7049999999999</v>
      </c>
      <c r="F52" s="13">
        <v>677.62</v>
      </c>
      <c r="G52" s="5">
        <v>1200000</v>
      </c>
      <c r="H52" s="5">
        <v>12</v>
      </c>
      <c r="I52" s="5">
        <v>5223</v>
      </c>
      <c r="J52" s="33">
        <f t="shared" si="8"/>
        <v>2.2975301550832855E-3</v>
      </c>
      <c r="K52" s="13">
        <f t="shared" si="9"/>
        <v>1.3888888888888888E-2</v>
      </c>
      <c r="L52" s="13">
        <f t="shared" si="10"/>
        <v>99.986111111111114</v>
      </c>
    </row>
    <row r="53" spans="2:12" ht="12.75" customHeight="1">
      <c r="B53" s="21">
        <v>44050</v>
      </c>
      <c r="C53" s="13">
        <v>1872.252</v>
      </c>
      <c r="D53" s="13">
        <v>974.02</v>
      </c>
      <c r="E53" s="13">
        <v>1969.6000000000001</v>
      </c>
      <c r="F53" s="13">
        <v>686.15</v>
      </c>
      <c r="G53" s="5">
        <v>1200000</v>
      </c>
      <c r="H53" s="5">
        <v>6</v>
      </c>
      <c r="I53" s="5">
        <v>5028</v>
      </c>
      <c r="J53" s="33">
        <f t="shared" si="8"/>
        <v>1.1933174224343676E-3</v>
      </c>
      <c r="K53" s="13">
        <f t="shared" si="9"/>
        <v>1.3888888888888888E-2</v>
      </c>
      <c r="L53" s="13">
        <f t="shared" si="10"/>
        <v>99.986111111111114</v>
      </c>
    </row>
    <row r="54" spans="2:12" ht="12.75" customHeight="1">
      <c r="B54" s="20">
        <v>44051</v>
      </c>
      <c r="C54" s="13">
        <v>1682.0619999999999</v>
      </c>
      <c r="D54" s="13">
        <v>866.06</v>
      </c>
      <c r="E54" s="13">
        <v>1656.0650000000001</v>
      </c>
      <c r="F54" s="13">
        <v>695.79</v>
      </c>
      <c r="G54" s="5">
        <v>1200000</v>
      </c>
      <c r="H54" s="5">
        <v>5</v>
      </c>
      <c r="I54" s="5">
        <v>2392</v>
      </c>
      <c r="J54" s="33">
        <f t="shared" si="8"/>
        <v>2.0903010033444815E-3</v>
      </c>
      <c r="K54" s="13">
        <f t="shared" si="9"/>
        <v>1.3888888888888888E-2</v>
      </c>
      <c r="L54" s="13">
        <f t="shared" si="10"/>
        <v>99.986111111111114</v>
      </c>
    </row>
    <row r="55" spans="2:12" ht="12.75" customHeight="1">
      <c r="B55" s="20">
        <v>44052</v>
      </c>
      <c r="C55" s="13">
        <v>1675.3679999999999</v>
      </c>
      <c r="D55" s="13">
        <v>839.37</v>
      </c>
      <c r="E55" s="13">
        <v>1679.365</v>
      </c>
      <c r="F55" s="13">
        <v>694.12</v>
      </c>
      <c r="G55" s="5">
        <v>0</v>
      </c>
      <c r="H55" s="5">
        <v>7</v>
      </c>
      <c r="I55" s="5">
        <v>2158</v>
      </c>
      <c r="J55" s="33">
        <f t="shared" si="8"/>
        <v>3.2437442075996291E-3</v>
      </c>
      <c r="K55" s="13">
        <f t="shared" si="9"/>
        <v>0</v>
      </c>
      <c r="L55" s="13">
        <f t="shared" si="10"/>
        <v>100</v>
      </c>
    </row>
    <row r="56" spans="2:12" ht="12.75" customHeight="1">
      <c r="B56" s="31">
        <v>44053</v>
      </c>
      <c r="C56" s="13">
        <v>1782.922</v>
      </c>
      <c r="D56" s="13">
        <v>981.49000000000012</v>
      </c>
      <c r="E56" s="13">
        <v>1735.07</v>
      </c>
      <c r="F56" s="13">
        <v>669.27</v>
      </c>
      <c r="G56" s="5">
        <v>0</v>
      </c>
      <c r="H56" s="5">
        <v>19</v>
      </c>
      <c r="I56" s="5">
        <v>5747</v>
      </c>
      <c r="J56" s="33">
        <f t="shared" si="8"/>
        <v>3.3060727336001391E-3</v>
      </c>
      <c r="K56" s="13">
        <f t="shared" si="9"/>
        <v>0</v>
      </c>
      <c r="L56" s="13">
        <f t="shared" si="10"/>
        <v>100</v>
      </c>
    </row>
    <row r="57" spans="2:12" ht="12.75" customHeight="1">
      <c r="B57" s="21">
        <v>44054</v>
      </c>
      <c r="C57" s="13">
        <v>1835.1020000000001</v>
      </c>
      <c r="D57" s="13">
        <v>968.99333333333334</v>
      </c>
      <c r="E57" s="13">
        <v>1884.2649999999999</v>
      </c>
      <c r="F57" s="13">
        <v>687.23</v>
      </c>
      <c r="G57" s="5">
        <v>1200000</v>
      </c>
      <c r="H57" s="5">
        <v>23</v>
      </c>
      <c r="I57" s="5">
        <v>5483</v>
      </c>
      <c r="J57" s="33">
        <f t="shared" si="8"/>
        <v>4.1947838774393578E-3</v>
      </c>
      <c r="K57" s="13">
        <f t="shared" si="9"/>
        <v>1.3888888888888888E-2</v>
      </c>
      <c r="L57" s="13">
        <f t="shared" si="10"/>
        <v>99.986111111111114</v>
      </c>
    </row>
    <row r="58" spans="2:12" ht="12.75" customHeight="1">
      <c r="B58" s="21">
        <v>44055</v>
      </c>
      <c r="C58" s="13">
        <v>1725.3</v>
      </c>
      <c r="D58" s="13">
        <v>798.2600000000001</v>
      </c>
      <c r="E58" s="13">
        <v>1865.8600000000001</v>
      </c>
      <c r="F58" s="13">
        <v>692.62</v>
      </c>
      <c r="G58" s="5">
        <v>1200000</v>
      </c>
      <c r="H58" s="5">
        <v>13</v>
      </c>
      <c r="I58" s="5">
        <v>5034</v>
      </c>
      <c r="J58" s="33">
        <f t="shared" si="8"/>
        <v>2.5824394119984108E-3</v>
      </c>
      <c r="K58" s="13">
        <f t="shared" si="9"/>
        <v>1.3888888888888888E-2</v>
      </c>
      <c r="L58" s="13">
        <f t="shared" si="10"/>
        <v>99.986111111111114</v>
      </c>
    </row>
    <row r="59" spans="2:12" ht="12.75" customHeight="1">
      <c r="B59" s="21">
        <v>44056</v>
      </c>
      <c r="C59" s="13">
        <v>1660.498</v>
      </c>
      <c r="D59" s="13">
        <v>805.60666666666657</v>
      </c>
      <c r="E59" s="13">
        <v>1692.835</v>
      </c>
      <c r="F59" s="13">
        <v>676.72</v>
      </c>
      <c r="G59" s="5">
        <v>1200000</v>
      </c>
      <c r="H59" s="5">
        <v>25</v>
      </c>
      <c r="I59" s="5">
        <v>4469</v>
      </c>
      <c r="J59" s="33">
        <f t="shared" si="8"/>
        <v>5.5940926381740884E-3</v>
      </c>
      <c r="K59" s="13">
        <f t="shared" si="9"/>
        <v>1.3888888888888888E-2</v>
      </c>
      <c r="L59" s="13">
        <f t="shared" si="10"/>
        <v>99.986111111111114</v>
      </c>
    </row>
    <row r="60" spans="2:12" ht="12.75" customHeight="1">
      <c r="B60" s="21">
        <v>44057</v>
      </c>
      <c r="C60" s="13">
        <v>1652.1100000000001</v>
      </c>
      <c r="D60" s="13">
        <v>787.56666666666661</v>
      </c>
      <c r="E60" s="13">
        <v>1698.925</v>
      </c>
      <c r="F60" s="13">
        <v>663.88</v>
      </c>
      <c r="G60" s="5">
        <v>1200000</v>
      </c>
      <c r="H60" s="5">
        <v>10</v>
      </c>
      <c r="I60" s="5">
        <v>4171</v>
      </c>
      <c r="J60" s="33">
        <f t="shared" si="8"/>
        <v>2.3975065931431312E-3</v>
      </c>
      <c r="K60" s="13">
        <f t="shared" si="9"/>
        <v>1.3888888888888888E-2</v>
      </c>
      <c r="L60" s="13">
        <f t="shared" si="10"/>
        <v>99.986111111111114</v>
      </c>
    </row>
    <row r="61" spans="2:12" ht="12.75" customHeight="1">
      <c r="B61" s="20">
        <v>44058</v>
      </c>
      <c r="C61" s="13">
        <v>1654.9659999999997</v>
      </c>
      <c r="D61" s="13">
        <v>791.5866666666667</v>
      </c>
      <c r="E61" s="13">
        <v>1700.0350000000001</v>
      </c>
      <c r="F61" s="13">
        <v>679.64</v>
      </c>
      <c r="G61" s="5">
        <v>1200000</v>
      </c>
      <c r="H61" s="5">
        <v>13</v>
      </c>
      <c r="I61" s="5">
        <v>1927</v>
      </c>
      <c r="J61" s="33">
        <f t="shared" si="8"/>
        <v>6.7462376751427086E-3</v>
      </c>
      <c r="K61" s="13">
        <f t="shared" si="9"/>
        <v>1.3888888888888888E-2</v>
      </c>
      <c r="L61" s="13">
        <f t="shared" si="10"/>
        <v>99.986111111111114</v>
      </c>
    </row>
    <row r="62" spans="2:12" ht="12.75" customHeight="1">
      <c r="B62" s="20">
        <v>44059</v>
      </c>
      <c r="C62" s="13">
        <v>2405.5099999999998</v>
      </c>
      <c r="D62" s="13">
        <v>2071.3133333333335</v>
      </c>
      <c r="E62" s="13">
        <v>1656.8049999999998</v>
      </c>
      <c r="F62" s="13">
        <v>667.01</v>
      </c>
      <c r="G62" s="5">
        <v>0</v>
      </c>
      <c r="H62" s="5">
        <v>17</v>
      </c>
      <c r="I62" s="5">
        <v>2267</v>
      </c>
      <c r="J62" s="33">
        <f t="shared" si="8"/>
        <v>7.4988972209969126E-3</v>
      </c>
      <c r="K62" s="13">
        <f t="shared" si="9"/>
        <v>0</v>
      </c>
      <c r="L62" s="13">
        <f t="shared" si="10"/>
        <v>100</v>
      </c>
    </row>
    <row r="63" spans="2:12" ht="12.75" customHeight="1">
      <c r="B63" s="31">
        <v>44060</v>
      </c>
      <c r="C63" s="13">
        <v>1644.3080000000002</v>
      </c>
      <c r="D63" s="13">
        <v>749.30333333333328</v>
      </c>
      <c r="E63" s="13">
        <v>1736.8150000000001</v>
      </c>
      <c r="F63" s="13">
        <v>663.18000000000006</v>
      </c>
      <c r="G63" s="5">
        <v>0</v>
      </c>
      <c r="H63" s="5">
        <v>17</v>
      </c>
      <c r="I63" s="5">
        <v>5029</v>
      </c>
      <c r="J63" s="33">
        <f t="shared" si="8"/>
        <v>3.3803937164446213E-3</v>
      </c>
      <c r="K63" s="13">
        <f t="shared" si="9"/>
        <v>0</v>
      </c>
      <c r="L63" s="13">
        <f t="shared" si="10"/>
        <v>100</v>
      </c>
    </row>
    <row r="64" spans="2:12" ht="12.75" customHeight="1">
      <c r="B64" s="21">
        <v>44061</v>
      </c>
      <c r="C64" s="13">
        <v>1663.0279999999998</v>
      </c>
      <c r="D64" s="13">
        <v>740.94333333333327</v>
      </c>
      <c r="E64" s="13">
        <v>1796.155</v>
      </c>
      <c r="F64" s="13">
        <v>661.24</v>
      </c>
      <c r="G64" s="5">
        <v>1200000</v>
      </c>
      <c r="H64" s="5">
        <v>15</v>
      </c>
      <c r="I64" s="5">
        <v>4357</v>
      </c>
      <c r="J64" s="33">
        <f t="shared" si="8"/>
        <v>3.442735827404177E-3</v>
      </c>
      <c r="K64" s="13">
        <f t="shared" si="9"/>
        <v>1.3888888888888888E-2</v>
      </c>
      <c r="L64" s="13">
        <f t="shared" si="10"/>
        <v>99.986111111111114</v>
      </c>
    </row>
    <row r="65" spans="2:12" ht="12.75" customHeight="1">
      <c r="B65" s="21">
        <v>44062</v>
      </c>
      <c r="C65" s="13">
        <v>1622.02</v>
      </c>
      <c r="D65" s="13">
        <v>751.68</v>
      </c>
      <c r="E65" s="13">
        <v>1677.5300000000002</v>
      </c>
      <c r="F65" s="13">
        <v>655.87</v>
      </c>
      <c r="G65" s="5">
        <v>1200000</v>
      </c>
      <c r="H65" s="5">
        <v>8</v>
      </c>
      <c r="I65" s="5">
        <v>4091</v>
      </c>
      <c r="J65" s="33">
        <f t="shared" si="8"/>
        <v>1.955512099731117E-3</v>
      </c>
      <c r="K65" s="13">
        <f t="shared" si="9"/>
        <v>1.3888888888888888E-2</v>
      </c>
      <c r="L65" s="13">
        <f t="shared" si="10"/>
        <v>99.986111111111114</v>
      </c>
    </row>
    <row r="66" spans="2:12" ht="12.75" customHeight="1">
      <c r="B66" s="21">
        <v>44063</v>
      </c>
      <c r="C66" s="13">
        <v>1640.5160000000001</v>
      </c>
      <c r="D66" s="13">
        <v>745.06</v>
      </c>
      <c r="E66" s="13">
        <v>1733.7</v>
      </c>
      <c r="F66" s="13">
        <v>654.01</v>
      </c>
      <c r="G66" s="5">
        <v>1200000</v>
      </c>
      <c r="H66" s="5">
        <v>6</v>
      </c>
      <c r="I66" s="5">
        <v>4156</v>
      </c>
      <c r="J66" s="33">
        <f t="shared" si="8"/>
        <v>1.4436958614051972E-3</v>
      </c>
      <c r="K66" s="13">
        <f t="shared" si="9"/>
        <v>1.3888888888888888E-2</v>
      </c>
      <c r="L66" s="13">
        <f t="shared" si="10"/>
        <v>99.986111111111114</v>
      </c>
    </row>
    <row r="67" spans="2:12" ht="12.75" customHeight="1">
      <c r="B67" s="21">
        <v>44064</v>
      </c>
      <c r="C67" s="13">
        <v>1681.35</v>
      </c>
      <c r="D67" s="13">
        <v>766.71</v>
      </c>
      <c r="E67" s="13">
        <v>1803.31</v>
      </c>
      <c r="F67" s="13">
        <v>688.88</v>
      </c>
      <c r="G67" s="5">
        <v>1200000</v>
      </c>
      <c r="H67" s="5">
        <v>8</v>
      </c>
      <c r="I67" s="5">
        <v>3635</v>
      </c>
      <c r="J67" s="33">
        <f t="shared" si="8"/>
        <v>2.2008253094910591E-3</v>
      </c>
      <c r="K67" s="13">
        <f t="shared" si="9"/>
        <v>1.3888888888888888E-2</v>
      </c>
      <c r="L67" s="13">
        <f t="shared" si="10"/>
        <v>99.986111111111114</v>
      </c>
    </row>
    <row r="68" spans="2:12" ht="12.75" customHeight="1">
      <c r="B68" s="20">
        <v>44065</v>
      </c>
      <c r="C68" s="13">
        <v>1591.56</v>
      </c>
      <c r="D68" s="13">
        <v>766.3366666666667</v>
      </c>
      <c r="E68" s="13">
        <v>1579.395</v>
      </c>
      <c r="F68" s="13">
        <v>695.18000000000006</v>
      </c>
      <c r="G68" s="5">
        <v>1200000</v>
      </c>
      <c r="H68" s="5">
        <v>18</v>
      </c>
      <c r="I68" s="5">
        <v>2617</v>
      </c>
      <c r="J68" s="33">
        <f t="shared" si="8"/>
        <v>6.8781047000382118E-3</v>
      </c>
      <c r="K68" s="13">
        <f t="shared" si="9"/>
        <v>1.3888888888888888E-2</v>
      </c>
      <c r="L68" s="13">
        <f t="shared" si="10"/>
        <v>99.986111111111114</v>
      </c>
    </row>
    <row r="69" spans="2:12" ht="12.75" customHeight="1">
      <c r="B69" s="20">
        <v>44066</v>
      </c>
      <c r="C69" s="13">
        <v>1587.5940000000001</v>
      </c>
      <c r="D69" s="13">
        <v>759.28333333333342</v>
      </c>
      <c r="E69" s="13">
        <v>1580.06</v>
      </c>
      <c r="F69" s="13">
        <v>703.7</v>
      </c>
      <c r="G69" s="5">
        <v>0</v>
      </c>
      <c r="H69" s="5">
        <v>6</v>
      </c>
      <c r="I69" s="5">
        <v>1886</v>
      </c>
      <c r="J69" s="33">
        <f t="shared" si="8"/>
        <v>3.1813361611876989E-3</v>
      </c>
      <c r="K69" s="13">
        <f t="shared" si="9"/>
        <v>0</v>
      </c>
      <c r="L69" s="13">
        <f t="shared" si="10"/>
        <v>100</v>
      </c>
    </row>
    <row r="70" spans="2:12" ht="12.75" customHeight="1">
      <c r="B70" s="31">
        <v>44067</v>
      </c>
      <c r="C70" s="13">
        <v>1683.4459999999999</v>
      </c>
      <c r="D70" s="13">
        <v>798.72333333333336</v>
      </c>
      <c r="E70" s="13">
        <v>1760.53</v>
      </c>
      <c r="F70" s="13">
        <v>798.21</v>
      </c>
      <c r="G70" s="5">
        <v>0</v>
      </c>
      <c r="H70" s="5">
        <v>32</v>
      </c>
      <c r="I70" s="5">
        <v>4555</v>
      </c>
      <c r="J70" s="33">
        <f t="shared" si="8"/>
        <v>7.0252469813391876E-3</v>
      </c>
      <c r="K70" s="13">
        <f t="shared" si="9"/>
        <v>0</v>
      </c>
      <c r="L70" s="13">
        <f t="shared" si="10"/>
        <v>100</v>
      </c>
    </row>
    <row r="71" spans="2:12" ht="12.75" customHeight="1">
      <c r="B71" s="21">
        <v>44068</v>
      </c>
      <c r="C71" s="13">
        <v>1630.14</v>
      </c>
      <c r="D71" s="13">
        <v>756.06333333333339</v>
      </c>
      <c r="E71" s="13">
        <v>1691.2549999999999</v>
      </c>
      <c r="F71" s="13">
        <v>656.69</v>
      </c>
      <c r="G71" s="5">
        <v>1200000</v>
      </c>
      <c r="H71" s="5">
        <v>2</v>
      </c>
      <c r="I71" s="5">
        <v>4204</v>
      </c>
      <c r="J71" s="33">
        <f t="shared" si="8"/>
        <v>4.7573739295908661E-4</v>
      </c>
      <c r="K71" s="13">
        <f t="shared" si="9"/>
        <v>1.3888888888888888E-2</v>
      </c>
      <c r="L71" s="13">
        <f t="shared" si="10"/>
        <v>99.986111111111114</v>
      </c>
    </row>
    <row r="72" spans="2:12" ht="12.75" customHeight="1">
      <c r="B72" s="21">
        <v>44069</v>
      </c>
      <c r="C72" s="13">
        <v>1857.5619999999999</v>
      </c>
      <c r="D72" s="13">
        <v>765.11</v>
      </c>
      <c r="E72" s="13">
        <v>2246.2400000000002</v>
      </c>
      <c r="F72" s="13">
        <v>683.46</v>
      </c>
      <c r="G72" s="5">
        <v>1200000</v>
      </c>
      <c r="H72" s="5">
        <v>16</v>
      </c>
      <c r="I72" s="5">
        <v>4375</v>
      </c>
      <c r="J72" s="33">
        <f t="shared" si="8"/>
        <v>3.6571428571428571E-3</v>
      </c>
      <c r="K72" s="13">
        <f t="shared" si="9"/>
        <v>1.3888888888888888E-2</v>
      </c>
      <c r="L72" s="13">
        <f t="shared" si="10"/>
        <v>99.986111111111114</v>
      </c>
    </row>
    <row r="73" spans="2:12" ht="12.75" customHeight="1">
      <c r="B73" s="21">
        <v>44070</v>
      </c>
      <c r="C73" s="13">
        <v>1750.3760000000002</v>
      </c>
      <c r="D73" s="13">
        <v>826.73333333333323</v>
      </c>
      <c r="E73" s="13">
        <v>1885.84</v>
      </c>
      <c r="F73" s="13">
        <v>780.33999999999992</v>
      </c>
      <c r="G73" s="5">
        <v>1200000</v>
      </c>
      <c r="H73" s="5">
        <v>19</v>
      </c>
      <c r="I73" s="5">
        <v>4627</v>
      </c>
      <c r="J73" s="33">
        <f t="shared" si="8"/>
        <v>4.1063323968013833E-3</v>
      </c>
      <c r="K73" s="13">
        <f t="shared" si="9"/>
        <v>1.3888888888888888E-2</v>
      </c>
      <c r="L73" s="13">
        <f t="shared" si="10"/>
        <v>99.986111111111114</v>
      </c>
    </row>
    <row r="74" spans="2:12" ht="12.75" customHeight="1">
      <c r="B74" s="21">
        <v>44071</v>
      </c>
      <c r="C74" s="13">
        <v>1776.8260000000002</v>
      </c>
      <c r="D74" s="13">
        <v>830.82</v>
      </c>
      <c r="E74" s="13">
        <v>1945.835</v>
      </c>
      <c r="F74" s="13">
        <v>691.21</v>
      </c>
      <c r="G74" s="5">
        <v>1200000</v>
      </c>
      <c r="H74" s="5">
        <v>4</v>
      </c>
      <c r="I74" s="5">
        <v>4256</v>
      </c>
      <c r="J74" s="33">
        <f t="shared" si="8"/>
        <v>9.3984962406015032E-4</v>
      </c>
      <c r="K74" s="13">
        <f t="shared" si="9"/>
        <v>1.3888888888888888E-2</v>
      </c>
      <c r="L74" s="13">
        <f t="shared" si="10"/>
        <v>99.986111111111114</v>
      </c>
    </row>
    <row r="75" spans="2:12" ht="12.75" customHeight="1">
      <c r="B75" s="20">
        <v>44072</v>
      </c>
      <c r="C75" s="13">
        <v>1649.9839999999999</v>
      </c>
      <c r="D75" s="13">
        <v>796.36333333333334</v>
      </c>
      <c r="E75" s="13">
        <v>1680.415</v>
      </c>
      <c r="F75" s="13">
        <v>700.68000000000006</v>
      </c>
      <c r="G75" s="5">
        <v>1200000</v>
      </c>
      <c r="H75" s="5">
        <v>11</v>
      </c>
      <c r="I75" s="5">
        <v>2726</v>
      </c>
      <c r="J75" s="33">
        <f t="shared" si="8"/>
        <v>4.0352164343360232E-3</v>
      </c>
      <c r="K75" s="13">
        <f t="shared" si="9"/>
        <v>1.3888888888888888E-2</v>
      </c>
      <c r="L75" s="13">
        <f t="shared" si="10"/>
        <v>99.986111111111114</v>
      </c>
    </row>
    <row r="76" spans="2:12" ht="12.75" customHeight="1">
      <c r="B76" s="20">
        <v>44073</v>
      </c>
      <c r="C76" s="13">
        <v>1646.2620000000002</v>
      </c>
      <c r="D76" s="13">
        <v>805.09333333333325</v>
      </c>
      <c r="E76" s="13">
        <v>1658.0149999999999</v>
      </c>
      <c r="F76" s="13">
        <v>718.64</v>
      </c>
      <c r="G76" s="5">
        <v>0</v>
      </c>
      <c r="H76" s="5">
        <v>3</v>
      </c>
      <c r="I76" s="5">
        <v>2045</v>
      </c>
      <c r="J76" s="33">
        <f t="shared" ref="J76:J77" si="11">H76/I76</f>
        <v>1.4669926650366749E-3</v>
      </c>
      <c r="K76" s="13">
        <f t="shared" ref="K76:K77" si="12">G76/86400000</f>
        <v>0</v>
      </c>
      <c r="L76" s="13">
        <f t="shared" ref="L76:L77" si="13">100-K76</f>
        <v>100</v>
      </c>
    </row>
    <row r="77" spans="2:12" ht="12.75" customHeight="1">
      <c r="B77" s="31">
        <v>44074</v>
      </c>
      <c r="C77" s="13">
        <v>1955.6959999999999</v>
      </c>
      <c r="D77" s="13">
        <v>849.94666666666672</v>
      </c>
      <c r="E77" s="13">
        <v>2364.3199999999997</v>
      </c>
      <c r="F77" s="13">
        <v>726.83</v>
      </c>
      <c r="G77" s="5">
        <v>0</v>
      </c>
      <c r="H77" s="5">
        <v>10</v>
      </c>
      <c r="I77" s="5">
        <v>5409</v>
      </c>
      <c r="J77" s="33">
        <f t="shared" si="11"/>
        <v>1.8487705675725643E-3</v>
      </c>
      <c r="K77" s="13">
        <f t="shared" si="12"/>
        <v>0</v>
      </c>
      <c r="L77" s="13">
        <f t="shared" si="13"/>
        <v>100</v>
      </c>
    </row>
    <row r="78" spans="2:12">
      <c r="B78" s="15" t="s">
        <v>2</v>
      </c>
      <c r="C78" s="16">
        <v>271839.38</v>
      </c>
      <c r="D78" s="16">
        <v>82082.359999999986</v>
      </c>
      <c r="E78" s="16">
        <v>112257.02000000002</v>
      </c>
      <c r="F78" s="16">
        <v>21532.729999999996</v>
      </c>
      <c r="G78" s="16">
        <f t="shared" ref="G78" si="14">SUM(G47:G77)</f>
        <v>25200000</v>
      </c>
      <c r="H78" s="16">
        <v>407</v>
      </c>
      <c r="I78" s="16">
        <v>125395</v>
      </c>
      <c r="J78" s="30" t="s">
        <v>34</v>
      </c>
      <c r="K78" s="17" t="s">
        <v>34</v>
      </c>
      <c r="L78" s="17" t="s">
        <v>34</v>
      </c>
    </row>
    <row r="79" spans="2:12" ht="25.5">
      <c r="B79" s="19" t="s">
        <v>3</v>
      </c>
      <c r="C79" s="18">
        <v>1753.8024516129028</v>
      </c>
      <c r="D79" s="18">
        <v>882.60602150537625</v>
      </c>
      <c r="E79" s="18">
        <v>1810.5970967741928</v>
      </c>
      <c r="F79" s="18">
        <v>694.604193548387</v>
      </c>
      <c r="G79" s="18">
        <f t="shared" ref="G79:L79" si="15">AVERAGE(G47:G77)</f>
        <v>812903.22580645164</v>
      </c>
      <c r="H79" s="18">
        <v>13.129032258064516</v>
      </c>
      <c r="I79" s="18">
        <v>4045</v>
      </c>
      <c r="J79" s="34">
        <f t="shared" si="15"/>
        <v>3.298181813275263E-3</v>
      </c>
      <c r="K79" s="18">
        <f t="shared" si="15"/>
        <v>9.4086021505376365E-3</v>
      </c>
      <c r="L79" s="18">
        <f t="shared" si="15"/>
        <v>99.990591397849499</v>
      </c>
    </row>
    <row r="82" spans="2:12" hidden="1">
      <c r="B82" s="1" t="s">
        <v>35</v>
      </c>
      <c r="C82" s="11">
        <v>1</v>
      </c>
      <c r="D82" s="11">
        <v>2</v>
      </c>
      <c r="E82" s="11">
        <v>3</v>
      </c>
      <c r="F82" s="11">
        <v>4</v>
      </c>
      <c r="G82" s="11">
        <v>5</v>
      </c>
      <c r="H82" s="11">
        <v>6</v>
      </c>
      <c r="I82" s="11">
        <v>7</v>
      </c>
      <c r="J82" s="11">
        <v>8</v>
      </c>
      <c r="K82" s="11">
        <v>9</v>
      </c>
      <c r="L82" s="11">
        <v>10</v>
      </c>
    </row>
    <row r="83" spans="2:12" hidden="1">
      <c r="B83" s="1" t="s">
        <v>35</v>
      </c>
      <c r="C83" s="11">
        <v>1</v>
      </c>
      <c r="D83" s="11"/>
      <c r="E83" s="11"/>
      <c r="F83" s="11"/>
      <c r="G83" s="11">
        <v>2</v>
      </c>
      <c r="H83" s="11">
        <v>3</v>
      </c>
      <c r="I83" s="11">
        <v>4</v>
      </c>
      <c r="J83" s="11">
        <v>5</v>
      </c>
      <c r="K83" s="11">
        <v>6</v>
      </c>
      <c r="L83" s="11">
        <v>7</v>
      </c>
    </row>
    <row r="84" spans="2:12" ht="25.5">
      <c r="B84" s="44" t="s">
        <v>7</v>
      </c>
      <c r="C84" s="41" t="s">
        <v>44</v>
      </c>
      <c r="D84" s="38" t="s">
        <v>42</v>
      </c>
      <c r="E84" s="39"/>
      <c r="F84" s="40"/>
      <c r="G84" s="38" t="s">
        <v>44</v>
      </c>
      <c r="H84" s="39"/>
      <c r="I84" s="39"/>
      <c r="J84" s="39"/>
      <c r="K84" s="39"/>
      <c r="L84" s="40"/>
    </row>
    <row r="85" spans="2:12" ht="48">
      <c r="B85" s="45" t="s">
        <v>13</v>
      </c>
      <c r="C85" s="46"/>
      <c r="D85" s="47" t="s">
        <v>38</v>
      </c>
      <c r="E85" s="47" t="s">
        <v>39</v>
      </c>
      <c r="F85" s="47" t="s">
        <v>40</v>
      </c>
      <c r="G85" s="47"/>
      <c r="H85" s="47" t="s">
        <v>36</v>
      </c>
      <c r="I85" s="47" t="s">
        <v>15</v>
      </c>
      <c r="J85" s="47" t="s">
        <v>22</v>
      </c>
      <c r="K85" s="47" t="s">
        <v>23</v>
      </c>
      <c r="L85" s="47" t="s">
        <v>24</v>
      </c>
    </row>
    <row r="86" spans="2:12">
      <c r="B86" s="42" t="s">
        <v>1</v>
      </c>
      <c r="C86" s="48" t="s">
        <v>25</v>
      </c>
      <c r="D86" s="48" t="s">
        <v>25</v>
      </c>
      <c r="E86" s="48" t="s">
        <v>25</v>
      </c>
      <c r="F86" s="48" t="s">
        <v>25</v>
      </c>
      <c r="G86" s="48" t="s">
        <v>26</v>
      </c>
      <c r="H86" s="48" t="s">
        <v>28</v>
      </c>
      <c r="I86" s="48" t="s">
        <v>27</v>
      </c>
      <c r="J86" s="48" t="s">
        <v>30</v>
      </c>
      <c r="K86" s="48" t="s">
        <v>32</v>
      </c>
      <c r="L86" s="48" t="s">
        <v>33</v>
      </c>
    </row>
    <row r="87" spans="2:12" ht="12.75" customHeight="1">
      <c r="B87" s="58">
        <v>44075</v>
      </c>
      <c r="C87" s="49">
        <v>2284.6480000000001</v>
      </c>
      <c r="D87" s="49">
        <v>940.01666666666677</v>
      </c>
      <c r="E87" s="49">
        <v>3051.5950000000003</v>
      </c>
      <c r="F87" s="49">
        <v>752.69</v>
      </c>
      <c r="G87" s="43">
        <v>0</v>
      </c>
      <c r="H87" s="43">
        <v>10</v>
      </c>
      <c r="I87" s="43">
        <v>5697</v>
      </c>
      <c r="J87" s="59">
        <v>1.75530981218185E-3</v>
      </c>
      <c r="K87" s="49">
        <v>0</v>
      </c>
      <c r="L87" s="49">
        <v>100</v>
      </c>
    </row>
    <row r="88" spans="2:12" ht="12.75" customHeight="1">
      <c r="B88" s="56">
        <v>44076</v>
      </c>
      <c r="C88" s="49">
        <v>1856.3280000000002</v>
      </c>
      <c r="D88" s="49">
        <v>881.50999999999988</v>
      </c>
      <c r="E88" s="49">
        <v>2068.5550000000003</v>
      </c>
      <c r="F88" s="49">
        <v>716.45</v>
      </c>
      <c r="G88" s="43">
        <v>0</v>
      </c>
      <c r="H88" s="43">
        <v>8</v>
      </c>
      <c r="I88" s="43">
        <v>4861</v>
      </c>
      <c r="J88" s="59">
        <v>1.6457519029006377E-3</v>
      </c>
      <c r="K88" s="49">
        <v>0</v>
      </c>
      <c r="L88" s="49">
        <v>100</v>
      </c>
    </row>
    <row r="89" spans="2:12" ht="12.75" customHeight="1">
      <c r="B89" s="56">
        <v>44077</v>
      </c>
      <c r="C89" s="49">
        <v>1871.4680000000001</v>
      </c>
      <c r="D89" s="49">
        <v>920.00666666666666</v>
      </c>
      <c r="E89" s="49">
        <v>2048.66</v>
      </c>
      <c r="F89" s="49">
        <v>766.4</v>
      </c>
      <c r="G89" s="43">
        <v>0</v>
      </c>
      <c r="H89" s="43">
        <v>4</v>
      </c>
      <c r="I89" s="43">
        <v>4527</v>
      </c>
      <c r="J89" s="59">
        <v>8.8358736470068482E-4</v>
      </c>
      <c r="K89" s="49">
        <v>0</v>
      </c>
      <c r="L89" s="49">
        <v>100</v>
      </c>
    </row>
    <row r="90" spans="2:12" ht="12.75" customHeight="1">
      <c r="B90" s="56">
        <v>44078</v>
      </c>
      <c r="C90" s="49">
        <v>2058.4540000000002</v>
      </c>
      <c r="D90" s="49">
        <v>971.32999999999993</v>
      </c>
      <c r="E90" s="49">
        <v>2439.14</v>
      </c>
      <c r="F90" s="49">
        <v>807.22</v>
      </c>
      <c r="G90" s="43">
        <v>0</v>
      </c>
      <c r="H90" s="43">
        <v>16</v>
      </c>
      <c r="I90" s="43">
        <v>4379</v>
      </c>
      <c r="J90" s="59">
        <v>3.6538022379538708E-3</v>
      </c>
      <c r="K90" s="49">
        <v>0</v>
      </c>
      <c r="L90" s="49">
        <v>100</v>
      </c>
    </row>
    <row r="91" spans="2:12" ht="12.75" customHeight="1">
      <c r="B91" s="55">
        <v>44079</v>
      </c>
      <c r="C91" s="49">
        <v>1671.4259999999999</v>
      </c>
      <c r="D91" s="49">
        <v>795.29333333333341</v>
      </c>
      <c r="E91" s="49">
        <v>1735.625</v>
      </c>
      <c r="F91" s="49">
        <v>707.41</v>
      </c>
      <c r="G91" s="43">
        <v>0</v>
      </c>
      <c r="H91" s="43">
        <v>1</v>
      </c>
      <c r="I91" s="43">
        <v>2336</v>
      </c>
      <c r="J91" s="59">
        <v>4.2808219178082189E-4</v>
      </c>
      <c r="K91" s="49">
        <v>0</v>
      </c>
      <c r="L91" s="49">
        <v>100</v>
      </c>
    </row>
    <row r="92" spans="2:12" ht="12.75" customHeight="1">
      <c r="B92" s="55">
        <v>44080</v>
      </c>
      <c r="C92" s="49">
        <v>1635.2540000000001</v>
      </c>
      <c r="D92" s="49">
        <v>778.63666666666666</v>
      </c>
      <c r="E92" s="49">
        <v>1670.18</v>
      </c>
      <c r="F92" s="49">
        <v>699.71</v>
      </c>
      <c r="G92" s="43">
        <v>0</v>
      </c>
      <c r="H92" s="43">
        <v>9</v>
      </c>
      <c r="I92" s="43">
        <v>1989</v>
      </c>
      <c r="J92" s="59">
        <v>4.5248868778280547E-3</v>
      </c>
      <c r="K92" s="49">
        <v>0</v>
      </c>
      <c r="L92" s="49">
        <v>100</v>
      </c>
    </row>
    <row r="93" spans="2:12" ht="12.75" customHeight="1">
      <c r="B93" s="58">
        <v>44081</v>
      </c>
      <c r="C93" s="49">
        <v>2218.6440000000002</v>
      </c>
      <c r="D93" s="49">
        <v>971.32333333333338</v>
      </c>
      <c r="E93" s="49">
        <v>2839.625</v>
      </c>
      <c r="F93" s="49">
        <v>807.15</v>
      </c>
      <c r="G93" s="43">
        <v>0</v>
      </c>
      <c r="H93" s="43">
        <v>18</v>
      </c>
      <c r="I93" s="43">
        <v>5619</v>
      </c>
      <c r="J93" s="59">
        <v>3.2034169781099838E-3</v>
      </c>
      <c r="K93" s="49">
        <v>0</v>
      </c>
      <c r="L93" s="49">
        <v>100</v>
      </c>
    </row>
    <row r="94" spans="2:12" ht="12.75" customHeight="1">
      <c r="B94" s="58">
        <v>44082</v>
      </c>
      <c r="C94" s="49">
        <v>1929.2040000000002</v>
      </c>
      <c r="D94" s="49">
        <v>885.96999999999991</v>
      </c>
      <c r="E94" s="49">
        <v>2244.0550000000003</v>
      </c>
      <c r="F94" s="49">
        <v>722.01</v>
      </c>
      <c r="G94" s="43">
        <v>0</v>
      </c>
      <c r="H94" s="43">
        <v>18</v>
      </c>
      <c r="I94" s="43">
        <v>4997</v>
      </c>
      <c r="J94" s="59">
        <v>3.602161296778067E-3</v>
      </c>
      <c r="K94" s="49">
        <v>0</v>
      </c>
      <c r="L94" s="49">
        <v>100</v>
      </c>
    </row>
    <row r="95" spans="2:12" ht="12.75" customHeight="1">
      <c r="B95" s="56">
        <v>44083</v>
      </c>
      <c r="C95" s="49">
        <v>2388.2919999999999</v>
      </c>
      <c r="D95" s="49">
        <v>1066.5133333333333</v>
      </c>
      <c r="E95" s="49">
        <v>3120.96</v>
      </c>
      <c r="F95" s="49">
        <v>822.53</v>
      </c>
      <c r="G95" s="43">
        <v>0</v>
      </c>
      <c r="H95" s="43">
        <v>19</v>
      </c>
      <c r="I95" s="43">
        <v>4883</v>
      </c>
      <c r="J95" s="59">
        <v>3.8910505836575876E-3</v>
      </c>
      <c r="K95" s="49">
        <v>0</v>
      </c>
      <c r="L95" s="49">
        <v>100</v>
      </c>
    </row>
    <row r="96" spans="2:12" ht="12.75" customHeight="1">
      <c r="B96" s="56">
        <v>44084</v>
      </c>
      <c r="C96" s="49">
        <v>1797.846</v>
      </c>
      <c r="D96" s="49">
        <v>863.77666666666664</v>
      </c>
      <c r="E96" s="49">
        <v>1948.9499999999998</v>
      </c>
      <c r="F96" s="49">
        <v>688.06</v>
      </c>
      <c r="G96" s="43">
        <v>0</v>
      </c>
      <c r="H96" s="43">
        <v>15</v>
      </c>
      <c r="I96" s="43">
        <v>4817</v>
      </c>
      <c r="J96" s="59">
        <v>3.1139713514635667E-3</v>
      </c>
      <c r="K96" s="49">
        <v>0</v>
      </c>
      <c r="L96" s="49">
        <v>100</v>
      </c>
    </row>
    <row r="97" spans="2:12" ht="12.75" customHeight="1">
      <c r="B97" s="56">
        <v>44085</v>
      </c>
      <c r="C97" s="49">
        <v>1782.4459999999999</v>
      </c>
      <c r="D97" s="49">
        <v>856.59333333333336</v>
      </c>
      <c r="E97" s="49">
        <v>1921.2249999999999</v>
      </c>
      <c r="F97" s="49">
        <v>656.88</v>
      </c>
      <c r="G97" s="43">
        <v>0</v>
      </c>
      <c r="H97" s="43">
        <v>30</v>
      </c>
      <c r="I97" s="43">
        <v>4939</v>
      </c>
      <c r="J97" s="59">
        <v>6.0741040696497264E-3</v>
      </c>
      <c r="K97" s="49">
        <v>0</v>
      </c>
      <c r="L97" s="49">
        <v>100</v>
      </c>
    </row>
    <row r="98" spans="2:12" ht="12.75" customHeight="1">
      <c r="B98" s="55">
        <v>44086</v>
      </c>
      <c r="C98" s="49">
        <v>1653.598</v>
      </c>
      <c r="D98" s="49">
        <v>823.64333333333332</v>
      </c>
      <c r="E98" s="49">
        <v>1648.53</v>
      </c>
      <c r="F98" s="49">
        <v>700.85</v>
      </c>
      <c r="G98" s="43">
        <v>0</v>
      </c>
      <c r="H98" s="43">
        <v>4</v>
      </c>
      <c r="I98" s="43">
        <v>2159</v>
      </c>
      <c r="J98" s="59">
        <v>1.8527095877721167E-3</v>
      </c>
      <c r="K98" s="49">
        <v>0</v>
      </c>
      <c r="L98" s="49">
        <v>100</v>
      </c>
    </row>
    <row r="99" spans="2:12" ht="12.75" customHeight="1">
      <c r="B99" s="55">
        <v>44087</v>
      </c>
      <c r="C99" s="49">
        <v>1650.9600000000003</v>
      </c>
      <c r="D99" s="49">
        <v>809.82</v>
      </c>
      <c r="E99" s="49">
        <v>1662.67</v>
      </c>
      <c r="F99" s="49">
        <v>686.11</v>
      </c>
      <c r="G99" s="43">
        <v>0</v>
      </c>
      <c r="H99" s="43">
        <v>6</v>
      </c>
      <c r="I99" s="43">
        <v>2191</v>
      </c>
      <c r="J99" s="59">
        <v>2.7384755819260614E-3</v>
      </c>
      <c r="K99" s="49">
        <v>0</v>
      </c>
      <c r="L99" s="49">
        <v>100</v>
      </c>
    </row>
    <row r="100" spans="2:12" ht="12.75" customHeight="1">
      <c r="B100" s="58">
        <v>44088</v>
      </c>
      <c r="C100" s="49">
        <v>1749.2819999999999</v>
      </c>
      <c r="D100" s="49">
        <v>853.49666666666656</v>
      </c>
      <c r="E100" s="49">
        <v>1842.96</v>
      </c>
      <c r="F100" s="49">
        <v>674.26</v>
      </c>
      <c r="G100" s="43">
        <v>0</v>
      </c>
      <c r="H100" s="43">
        <v>21</v>
      </c>
      <c r="I100" s="43">
        <v>5605</v>
      </c>
      <c r="J100" s="59">
        <v>3.7466547725245316E-3</v>
      </c>
      <c r="K100" s="49">
        <v>0</v>
      </c>
      <c r="L100" s="49">
        <v>100</v>
      </c>
    </row>
    <row r="101" spans="2:12" ht="12.75" customHeight="1">
      <c r="B101" s="58">
        <v>44089</v>
      </c>
      <c r="C101" s="49">
        <v>1808.1699999999996</v>
      </c>
      <c r="D101" s="49">
        <v>859.9666666666667</v>
      </c>
      <c r="E101" s="49">
        <v>1980.4749999999999</v>
      </c>
      <c r="F101" s="49">
        <v>680.35</v>
      </c>
      <c r="G101" s="43">
        <v>0</v>
      </c>
      <c r="H101" s="43">
        <v>60</v>
      </c>
      <c r="I101" s="43">
        <v>5570</v>
      </c>
      <c r="J101" s="59">
        <v>1.0771992818671455E-2</v>
      </c>
      <c r="K101" s="49">
        <v>0</v>
      </c>
      <c r="L101" s="49">
        <v>100</v>
      </c>
    </row>
    <row r="102" spans="2:12" ht="12.75" customHeight="1">
      <c r="B102" s="56">
        <v>44090</v>
      </c>
      <c r="C102" s="49">
        <v>1675.5619999999999</v>
      </c>
      <c r="D102" s="49">
        <v>804.79666666666674</v>
      </c>
      <c r="E102" s="49">
        <v>1731.71</v>
      </c>
      <c r="F102" s="49">
        <v>653.16999999999996</v>
      </c>
      <c r="G102" s="43">
        <v>0</v>
      </c>
      <c r="H102" s="43">
        <v>14</v>
      </c>
      <c r="I102" s="43">
        <v>5062</v>
      </c>
      <c r="J102" s="59">
        <v>2.765705254839984E-3</v>
      </c>
      <c r="K102" s="49">
        <v>0</v>
      </c>
      <c r="L102" s="49">
        <v>100</v>
      </c>
    </row>
    <row r="103" spans="2:12" ht="12.75" customHeight="1">
      <c r="B103" s="56">
        <v>44091</v>
      </c>
      <c r="C103" s="49">
        <v>1672.83</v>
      </c>
      <c r="D103" s="49">
        <v>778.42333333333329</v>
      </c>
      <c r="E103" s="49">
        <v>1764.44</v>
      </c>
      <c r="F103" s="49">
        <v>665.44</v>
      </c>
      <c r="G103" s="43">
        <v>0</v>
      </c>
      <c r="H103" s="43">
        <v>8</v>
      </c>
      <c r="I103" s="43">
        <v>4551</v>
      </c>
      <c r="J103" s="59">
        <v>1.7578554163920018E-3</v>
      </c>
      <c r="K103" s="49">
        <v>0</v>
      </c>
      <c r="L103" s="49">
        <v>100</v>
      </c>
    </row>
    <row r="104" spans="2:12" ht="12.75" customHeight="1">
      <c r="B104" s="56">
        <v>44092</v>
      </c>
      <c r="C104" s="49">
        <v>1672.3979999999999</v>
      </c>
      <c r="D104" s="49">
        <v>770.02</v>
      </c>
      <c r="E104" s="49">
        <v>1775.9650000000001</v>
      </c>
      <c r="F104" s="49">
        <v>652.44000000000005</v>
      </c>
      <c r="G104" s="43">
        <v>0</v>
      </c>
      <c r="H104" s="43">
        <v>43</v>
      </c>
      <c r="I104" s="43">
        <v>4356</v>
      </c>
      <c r="J104" s="59">
        <v>9.8714416896235075E-3</v>
      </c>
      <c r="K104" s="49">
        <v>0</v>
      </c>
      <c r="L104" s="49">
        <v>100</v>
      </c>
    </row>
    <row r="105" spans="2:12" ht="12.75" customHeight="1">
      <c r="B105" s="55">
        <v>44093</v>
      </c>
      <c r="C105" s="49">
        <v>1663.684</v>
      </c>
      <c r="D105" s="49">
        <v>786.31000000000006</v>
      </c>
      <c r="E105" s="49">
        <v>1729.7449999999999</v>
      </c>
      <c r="F105" s="49">
        <v>705.39</v>
      </c>
      <c r="G105" s="43">
        <v>0</v>
      </c>
      <c r="H105" s="43">
        <v>14</v>
      </c>
      <c r="I105" s="43">
        <v>2434</v>
      </c>
      <c r="J105" s="59">
        <v>5.7518488085456041E-3</v>
      </c>
      <c r="K105" s="49">
        <v>0</v>
      </c>
      <c r="L105" s="49">
        <v>100</v>
      </c>
    </row>
    <row r="106" spans="2:12" ht="12.75" customHeight="1">
      <c r="B106" s="55">
        <v>44094</v>
      </c>
      <c r="C106" s="49">
        <v>2107.2040000000002</v>
      </c>
      <c r="D106" s="49">
        <v>1558.71</v>
      </c>
      <c r="E106" s="49">
        <v>1679.9449999999997</v>
      </c>
      <c r="F106" s="49">
        <v>3034.53</v>
      </c>
      <c r="G106" s="43">
        <v>0</v>
      </c>
      <c r="H106" s="43">
        <v>6</v>
      </c>
      <c r="I106" s="43">
        <v>2353</v>
      </c>
      <c r="J106" s="59">
        <v>2.5499362515937103E-3</v>
      </c>
      <c r="K106" s="49">
        <v>0</v>
      </c>
      <c r="L106" s="49">
        <v>100</v>
      </c>
    </row>
    <row r="107" spans="2:12" ht="12.75" customHeight="1">
      <c r="B107" s="58">
        <v>44095</v>
      </c>
      <c r="C107" s="49">
        <v>1775.7699999999998</v>
      </c>
      <c r="D107" s="49">
        <v>826.87666666666667</v>
      </c>
      <c r="E107" s="49">
        <v>1949.11</v>
      </c>
      <c r="F107" s="49">
        <v>657.59</v>
      </c>
      <c r="G107" s="43">
        <v>0</v>
      </c>
      <c r="H107" s="43">
        <v>18</v>
      </c>
      <c r="I107" s="43">
        <v>5306</v>
      </c>
      <c r="J107" s="59">
        <v>3.3923859781379568E-3</v>
      </c>
      <c r="K107" s="49">
        <v>0</v>
      </c>
      <c r="L107" s="49">
        <v>100</v>
      </c>
    </row>
    <row r="108" spans="2:12" ht="12.75" customHeight="1">
      <c r="B108" s="58">
        <v>44096</v>
      </c>
      <c r="C108" s="49">
        <v>1769.5100000000002</v>
      </c>
      <c r="D108" s="49">
        <v>818.42333333333352</v>
      </c>
      <c r="E108" s="49">
        <v>1946.14</v>
      </c>
      <c r="F108" s="49">
        <v>668.19</v>
      </c>
      <c r="G108" s="43">
        <v>0</v>
      </c>
      <c r="H108" s="43">
        <v>13</v>
      </c>
      <c r="I108" s="43">
        <v>4791</v>
      </c>
      <c r="J108" s="59">
        <v>2.7134209977040286E-3</v>
      </c>
      <c r="K108" s="49">
        <v>0</v>
      </c>
      <c r="L108" s="49">
        <v>100</v>
      </c>
    </row>
    <row r="109" spans="2:12" ht="12.75" customHeight="1">
      <c r="B109" s="56">
        <v>44097</v>
      </c>
      <c r="C109" s="49">
        <v>1681.4600000000003</v>
      </c>
      <c r="D109" s="49">
        <v>795.59666666666669</v>
      </c>
      <c r="E109" s="49">
        <v>1760.2550000000001</v>
      </c>
      <c r="F109" s="49">
        <v>680.56999999999994</v>
      </c>
      <c r="G109" s="43">
        <v>0</v>
      </c>
      <c r="H109" s="43">
        <v>24</v>
      </c>
      <c r="I109" s="43">
        <v>4563</v>
      </c>
      <c r="J109" s="59">
        <v>5.2596975673898753E-3</v>
      </c>
      <c r="K109" s="49">
        <v>0</v>
      </c>
      <c r="L109" s="49">
        <v>100</v>
      </c>
    </row>
    <row r="110" spans="2:12" ht="12.75" customHeight="1">
      <c r="B110" s="56">
        <v>44098</v>
      </c>
      <c r="C110" s="49">
        <v>1729.5720000000001</v>
      </c>
      <c r="D110" s="49">
        <v>826.25</v>
      </c>
      <c r="E110" s="49">
        <v>1834.5550000000001</v>
      </c>
      <c r="F110" s="49">
        <v>651.45000000000005</v>
      </c>
      <c r="G110" s="43">
        <v>0</v>
      </c>
      <c r="H110" s="43">
        <v>10</v>
      </c>
      <c r="I110" s="43">
        <v>4536</v>
      </c>
      <c r="J110" s="59">
        <v>2.2045855379188711E-3</v>
      </c>
      <c r="K110" s="49">
        <v>0</v>
      </c>
      <c r="L110" s="49">
        <v>100</v>
      </c>
    </row>
    <row r="111" spans="2:12" ht="12.75" customHeight="1">
      <c r="B111" s="56">
        <v>44099</v>
      </c>
      <c r="C111" s="49">
        <v>1748.434</v>
      </c>
      <c r="D111" s="49">
        <v>804.30333333333328</v>
      </c>
      <c r="E111" s="49">
        <v>1914.63</v>
      </c>
      <c r="F111" s="49">
        <v>666.81999999999994</v>
      </c>
      <c r="G111" s="43">
        <v>0</v>
      </c>
      <c r="H111" s="43">
        <v>2</v>
      </c>
      <c r="I111" s="43">
        <v>4634</v>
      </c>
      <c r="J111" s="59">
        <v>4.3159257660768235E-4</v>
      </c>
      <c r="K111" s="49">
        <v>0</v>
      </c>
      <c r="L111" s="49">
        <v>100</v>
      </c>
    </row>
    <row r="112" spans="2:12" ht="12.75" customHeight="1">
      <c r="B112" s="55">
        <v>44100</v>
      </c>
      <c r="C112" s="49">
        <v>1608.1320000000001</v>
      </c>
      <c r="D112" s="49">
        <v>767.12333333333333</v>
      </c>
      <c r="E112" s="49">
        <v>1619.645</v>
      </c>
      <c r="F112" s="49">
        <v>681.55</v>
      </c>
      <c r="G112" s="43">
        <v>0</v>
      </c>
      <c r="H112" s="43">
        <v>2</v>
      </c>
      <c r="I112" s="43">
        <v>2366</v>
      </c>
      <c r="J112" s="59">
        <v>8.4530853761622987E-4</v>
      </c>
      <c r="K112" s="49">
        <v>0</v>
      </c>
      <c r="L112" s="49">
        <v>100</v>
      </c>
    </row>
    <row r="113" spans="2:12" ht="12.75" customHeight="1">
      <c r="B113" s="55">
        <v>44101</v>
      </c>
      <c r="C113" s="49">
        <v>1663.9</v>
      </c>
      <c r="D113" s="49">
        <v>821.08333333333337</v>
      </c>
      <c r="E113" s="49">
        <v>1678.125</v>
      </c>
      <c r="F113" s="49">
        <v>704.63</v>
      </c>
      <c r="G113" s="43">
        <v>0</v>
      </c>
      <c r="H113" s="43">
        <v>1</v>
      </c>
      <c r="I113" s="43">
        <v>2273</v>
      </c>
      <c r="J113" s="59">
        <v>4.399472063352398E-4</v>
      </c>
      <c r="K113" s="49">
        <v>0</v>
      </c>
      <c r="L113" s="49">
        <v>100</v>
      </c>
    </row>
    <row r="114" spans="2:12" ht="12.75" customHeight="1">
      <c r="B114" s="58">
        <v>44102</v>
      </c>
      <c r="C114" s="49">
        <v>1737.654</v>
      </c>
      <c r="D114" s="49">
        <v>801.05666666666673</v>
      </c>
      <c r="E114" s="49">
        <v>1892.5500000000002</v>
      </c>
      <c r="F114" s="49">
        <v>633.89</v>
      </c>
      <c r="G114" s="43">
        <v>0</v>
      </c>
      <c r="H114" s="43">
        <v>31</v>
      </c>
      <c r="I114" s="43">
        <v>6032</v>
      </c>
      <c r="J114" s="59">
        <v>5.1392572944297084E-3</v>
      </c>
      <c r="K114" s="49">
        <v>0</v>
      </c>
      <c r="L114" s="49">
        <v>100</v>
      </c>
    </row>
    <row r="115" spans="2:12" ht="12.75" customHeight="1">
      <c r="B115" s="58">
        <v>44103</v>
      </c>
      <c r="C115" s="49">
        <v>1702.4959999999999</v>
      </c>
      <c r="D115" s="49">
        <v>828.9666666666667</v>
      </c>
      <c r="E115" s="49">
        <v>1762.79</v>
      </c>
      <c r="F115" s="49">
        <v>663.28</v>
      </c>
      <c r="G115" s="43">
        <v>0</v>
      </c>
      <c r="H115" s="43">
        <v>21</v>
      </c>
      <c r="I115" s="43">
        <v>5116</v>
      </c>
      <c r="J115" s="59">
        <v>4.1047693510555122E-3</v>
      </c>
      <c r="K115" s="49">
        <v>0</v>
      </c>
      <c r="L115" s="49">
        <v>100</v>
      </c>
    </row>
    <row r="116" spans="2:12" ht="12.75" customHeight="1">
      <c r="B116" s="56">
        <v>44104</v>
      </c>
      <c r="C116" s="49">
        <v>1771.3799999999999</v>
      </c>
      <c r="D116" s="49">
        <v>818.8366666666667</v>
      </c>
      <c r="E116" s="49">
        <v>1950.1950000000002</v>
      </c>
      <c r="F116" s="49">
        <v>648.33000000000004</v>
      </c>
      <c r="G116" s="43">
        <v>1200000</v>
      </c>
      <c r="H116" s="43">
        <v>13</v>
      </c>
      <c r="I116" s="43">
        <v>5169</v>
      </c>
      <c r="J116" s="59">
        <v>2.5149932288643837E-3</v>
      </c>
      <c r="K116" s="49">
        <v>1.3888888888888888E-2</v>
      </c>
      <c r="L116" s="49">
        <v>99.986111111111114</v>
      </c>
    </row>
    <row r="117" spans="2:12" ht="12.75" customHeight="1">
      <c r="B117" s="56"/>
      <c r="C117" s="49"/>
      <c r="D117" s="49"/>
      <c r="E117" s="49"/>
      <c r="F117" s="49"/>
      <c r="G117" s="43"/>
      <c r="H117" s="43"/>
      <c r="I117" s="43"/>
      <c r="J117" s="59"/>
      <c r="K117" s="49"/>
      <c r="L117" s="49"/>
    </row>
    <row r="118" spans="2:12">
      <c r="B118" s="50" t="s">
        <v>2</v>
      </c>
      <c r="C118" s="51">
        <v>271680.02999999997</v>
      </c>
      <c r="D118" s="51">
        <v>78254.02</v>
      </c>
      <c r="E118" s="51">
        <v>118426.01</v>
      </c>
      <c r="F118" s="51">
        <v>23255.35</v>
      </c>
      <c r="G118" s="51">
        <v>1200000</v>
      </c>
      <c r="H118" s="51">
        <v>459</v>
      </c>
      <c r="I118" s="51">
        <v>128111</v>
      </c>
      <c r="J118" s="57" t="s">
        <v>34</v>
      </c>
      <c r="K118" s="52" t="s">
        <v>34</v>
      </c>
      <c r="L118" s="52" t="s">
        <v>34</v>
      </c>
    </row>
    <row r="119" spans="2:12" ht="25.5">
      <c r="B119" s="54" t="s">
        <v>3</v>
      </c>
      <c r="C119" s="53">
        <v>1811.2001999999998</v>
      </c>
      <c r="D119" s="53">
        <v>869.48911111111124</v>
      </c>
      <c r="E119" s="53">
        <v>1973.7668333333329</v>
      </c>
      <c r="F119" s="53">
        <v>775.17833333333328</v>
      </c>
      <c r="G119" s="53">
        <v>40000</v>
      </c>
      <c r="H119" s="53">
        <v>15.3</v>
      </c>
      <c r="I119" s="53">
        <v>4270.3666666666668</v>
      </c>
      <c r="J119" s="60">
        <v>3.3876234374984439E-3</v>
      </c>
      <c r="K119" s="53">
        <v>4.6296296296296293E-4</v>
      </c>
      <c r="L119" s="53">
        <v>99.999537037037044</v>
      </c>
    </row>
  </sheetData>
  <mergeCells count="6">
    <mergeCell ref="D4:F4"/>
    <mergeCell ref="G4:L4"/>
    <mergeCell ref="D44:F44"/>
    <mergeCell ref="G44:L44"/>
    <mergeCell ref="D84:F84"/>
    <mergeCell ref="G84:L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 CBI Globe</vt:lpstr>
      <vt:lpstr>Riepilogo BPc - IB e MB</vt:lpstr>
      <vt:lpstr>Riepilogo BPc - MB+</vt:lpstr>
    </vt:vector>
  </TitlesOfParts>
  <Company>Banca Passadore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remote</dc:creator>
  <cp:lastModifiedBy>remote</cp:lastModifiedBy>
  <dcterms:created xsi:type="dcterms:W3CDTF">2019-09-12T08:36:46Z</dcterms:created>
  <dcterms:modified xsi:type="dcterms:W3CDTF">2020-10-19T13:38:42Z</dcterms:modified>
</cp:coreProperties>
</file>