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3820" windowHeight="10110" activeTab="2"/>
  </bookViews>
  <sheets>
    <sheet name="Riepilogo CBI Globe" sheetId="4" r:id="rId1"/>
    <sheet name="Riepilogo BPc - IB e MB" sheetId="13" r:id="rId2"/>
    <sheet name="Riepilogo BPc - MB+" sheetId="14" r:id="rId3"/>
  </sheets>
  <calcPr calcId="125725"/>
</workbook>
</file>

<file path=xl/calcChain.xml><?xml version="1.0" encoding="utf-8"?>
<calcChain xmlns="http://schemas.openxmlformats.org/spreadsheetml/2006/main">
  <c r="N134" i="4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02"/>
  <c r="T102" s="1"/>
  <c r="K117" i="14"/>
  <c r="L117" s="1"/>
  <c r="J117"/>
  <c r="K117" i="13"/>
  <c r="L117" s="1"/>
  <c r="J117"/>
  <c r="Q132" i="4"/>
  <c r="R132"/>
  <c r="S132"/>
  <c r="T132"/>
  <c r="W132"/>
  <c r="X132"/>
  <c r="J141"/>
  <c r="T130"/>
  <c r="T127"/>
  <c r="T122"/>
  <c r="T119"/>
  <c r="T114"/>
  <c r="T111"/>
  <c r="T106"/>
  <c r="T103"/>
  <c r="I141"/>
  <c r="R116"/>
  <c r="H141"/>
  <c r="F141"/>
  <c r="E141"/>
  <c r="D141"/>
  <c r="S84"/>
  <c r="S74"/>
  <c r="S72"/>
  <c r="S68"/>
  <c r="S64"/>
  <c r="S60"/>
  <c r="J95"/>
  <c r="Q85"/>
  <c r="I94"/>
  <c r="N83"/>
  <c r="T83" s="1"/>
  <c r="N79"/>
  <c r="T79" s="1"/>
  <c r="N75"/>
  <c r="T75" s="1"/>
  <c r="N71"/>
  <c r="T71" s="1"/>
  <c r="N67"/>
  <c r="T67" s="1"/>
  <c r="N63"/>
  <c r="T63" s="1"/>
  <c r="N59"/>
  <c r="T59" s="1"/>
  <c r="R84"/>
  <c r="R83"/>
  <c r="R76"/>
  <c r="R72"/>
  <c r="R71"/>
  <c r="R68"/>
  <c r="R67"/>
  <c r="R60"/>
  <c r="R56"/>
  <c r="H95"/>
  <c r="F95"/>
  <c r="E95"/>
  <c r="Q40"/>
  <c r="R40"/>
  <c r="S40"/>
  <c r="W40"/>
  <c r="X40"/>
  <c r="N40"/>
  <c r="T40" s="1"/>
  <c r="J49"/>
  <c r="J48"/>
  <c r="Q37"/>
  <c r="Q33"/>
  <c r="Q29"/>
  <c r="Q17"/>
  <c r="Q13"/>
  <c r="I48"/>
  <c r="N37"/>
  <c r="T37" s="1"/>
  <c r="N29"/>
  <c r="T29" s="1"/>
  <c r="N25"/>
  <c r="T25" s="1"/>
  <c r="N21"/>
  <c r="T21" s="1"/>
  <c r="N17"/>
  <c r="T17" s="1"/>
  <c r="N13"/>
  <c r="T13" s="1"/>
  <c r="I49"/>
  <c r="H48"/>
  <c r="H49"/>
  <c r="F49"/>
  <c r="E49"/>
  <c r="J37" i="14"/>
  <c r="K37"/>
  <c r="L37" s="1"/>
  <c r="J37" i="13"/>
  <c r="K37"/>
  <c r="L37" s="1"/>
  <c r="J76" i="14"/>
  <c r="K76"/>
  <c r="L76" s="1"/>
  <c r="J76" i="13"/>
  <c r="S129" i="4"/>
  <c r="S125"/>
  <c r="S121"/>
  <c r="S117"/>
  <c r="S113"/>
  <c r="S109"/>
  <c r="S105"/>
  <c r="T129"/>
  <c r="T126"/>
  <c r="T125"/>
  <c r="T121"/>
  <c r="T118"/>
  <c r="T117"/>
  <c r="T113"/>
  <c r="T110"/>
  <c r="T109"/>
  <c r="T105"/>
  <c r="R128"/>
  <c r="R124"/>
  <c r="R120"/>
  <c r="R112"/>
  <c r="R108"/>
  <c r="R104"/>
  <c r="R85"/>
  <c r="S85"/>
  <c r="W85"/>
  <c r="X85"/>
  <c r="S83"/>
  <c r="Q77"/>
  <c r="Q73"/>
  <c r="N85"/>
  <c r="T85" s="1"/>
  <c r="R79"/>
  <c r="R75"/>
  <c r="R63"/>
  <c r="R59"/>
  <c r="Q71"/>
  <c r="Q80"/>
  <c r="D94"/>
  <c r="Q38"/>
  <c r="Q25"/>
  <c r="Q22"/>
  <c r="N39"/>
  <c r="T39" s="1"/>
  <c r="N35"/>
  <c r="T35" s="1"/>
  <c r="N31"/>
  <c r="T31" s="1"/>
  <c r="N27"/>
  <c r="T27" s="1"/>
  <c r="N23"/>
  <c r="T23" s="1"/>
  <c r="N19"/>
  <c r="T19" s="1"/>
  <c r="N15"/>
  <c r="T15" s="1"/>
  <c r="N14"/>
  <c r="T14" s="1"/>
  <c r="N11"/>
  <c r="T11" s="1"/>
  <c r="Q34"/>
  <c r="Q30"/>
  <c r="Q26"/>
  <c r="Q18"/>
  <c r="Q14"/>
  <c r="Q10"/>
  <c r="R39"/>
  <c r="R35"/>
  <c r="R31"/>
  <c r="R27"/>
  <c r="R23"/>
  <c r="R19"/>
  <c r="R15"/>
  <c r="R11"/>
  <c r="K76" i="13"/>
  <c r="L76" s="1"/>
  <c r="N10" i="4"/>
  <c r="T10" s="1"/>
  <c r="T104"/>
  <c r="T107"/>
  <c r="T108"/>
  <c r="T112"/>
  <c r="T115"/>
  <c r="T116"/>
  <c r="T120"/>
  <c r="T124"/>
  <c r="T128"/>
  <c r="T131"/>
  <c r="N57"/>
  <c r="T57" s="1"/>
  <c r="N58"/>
  <c r="T58" s="1"/>
  <c r="N60"/>
  <c r="T60" s="1"/>
  <c r="N61"/>
  <c r="T61" s="1"/>
  <c r="N62"/>
  <c r="T62" s="1"/>
  <c r="N64"/>
  <c r="T64" s="1"/>
  <c r="N65"/>
  <c r="T65" s="1"/>
  <c r="N66"/>
  <c r="T66" s="1"/>
  <c r="N68"/>
  <c r="T68" s="1"/>
  <c r="N69"/>
  <c r="T69" s="1"/>
  <c r="N70"/>
  <c r="T70" s="1"/>
  <c r="N72"/>
  <c r="T72" s="1"/>
  <c r="N73"/>
  <c r="T73" s="1"/>
  <c r="N74"/>
  <c r="T74" s="1"/>
  <c r="N76"/>
  <c r="T76" s="1"/>
  <c r="N77"/>
  <c r="T77" s="1"/>
  <c r="N78"/>
  <c r="T78" s="1"/>
  <c r="N80"/>
  <c r="T80" s="1"/>
  <c r="N81"/>
  <c r="T81" s="1"/>
  <c r="N82"/>
  <c r="T82" s="1"/>
  <c r="N84"/>
  <c r="T84" s="1"/>
  <c r="N56"/>
  <c r="T56" s="1"/>
  <c r="N12"/>
  <c r="N16"/>
  <c r="T16" s="1"/>
  <c r="N18"/>
  <c r="T18" s="1"/>
  <c r="N20"/>
  <c r="T20" s="1"/>
  <c r="N22"/>
  <c r="T22" s="1"/>
  <c r="N24"/>
  <c r="T24" s="1"/>
  <c r="N26"/>
  <c r="T26" s="1"/>
  <c r="N28"/>
  <c r="T28" s="1"/>
  <c r="N30"/>
  <c r="T30" s="1"/>
  <c r="N32"/>
  <c r="T32" s="1"/>
  <c r="N33"/>
  <c r="T33" s="1"/>
  <c r="N34"/>
  <c r="T34" s="1"/>
  <c r="N36"/>
  <c r="T36" s="1"/>
  <c r="N38"/>
  <c r="T38" s="1"/>
  <c r="J88" i="14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87"/>
  <c r="J88" i="13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87"/>
  <c r="T123" i="4"/>
  <c r="S103"/>
  <c r="S104"/>
  <c r="S106"/>
  <c r="S107"/>
  <c r="S108"/>
  <c r="S110"/>
  <c r="S111"/>
  <c r="S112"/>
  <c r="S114"/>
  <c r="S115"/>
  <c r="S116"/>
  <c r="S118"/>
  <c r="S119"/>
  <c r="S120"/>
  <c r="S122"/>
  <c r="S123"/>
  <c r="S124"/>
  <c r="S126"/>
  <c r="S127"/>
  <c r="S128"/>
  <c r="S130"/>
  <c r="S131"/>
  <c r="S102"/>
  <c r="R103"/>
  <c r="R105"/>
  <c r="R106"/>
  <c r="R107"/>
  <c r="R109"/>
  <c r="R110"/>
  <c r="R111"/>
  <c r="R113"/>
  <c r="R114"/>
  <c r="R115"/>
  <c r="R117"/>
  <c r="R118"/>
  <c r="R119"/>
  <c r="R121"/>
  <c r="R122"/>
  <c r="R123"/>
  <c r="R125"/>
  <c r="R126"/>
  <c r="R127"/>
  <c r="R129"/>
  <c r="R130"/>
  <c r="R131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02"/>
  <c r="J48" i="14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47"/>
  <c r="J48" i="13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47"/>
  <c r="S57" i="4"/>
  <c r="S58"/>
  <c r="S59"/>
  <c r="S61"/>
  <c r="S62"/>
  <c r="S63"/>
  <c r="S65"/>
  <c r="S66"/>
  <c r="S67"/>
  <c r="S69"/>
  <c r="S70"/>
  <c r="S71"/>
  <c r="S73"/>
  <c r="S75"/>
  <c r="S76"/>
  <c r="S77"/>
  <c r="S78"/>
  <c r="S79"/>
  <c r="S80"/>
  <c r="S81"/>
  <c r="S82"/>
  <c r="S56"/>
  <c r="R57"/>
  <c r="R58"/>
  <c r="R61"/>
  <c r="R62"/>
  <c r="R64"/>
  <c r="R65"/>
  <c r="R66"/>
  <c r="R69"/>
  <c r="R70"/>
  <c r="R73"/>
  <c r="R74"/>
  <c r="R77"/>
  <c r="R78"/>
  <c r="R80"/>
  <c r="R81"/>
  <c r="R82"/>
  <c r="Q57"/>
  <c r="Q58"/>
  <c r="Q59"/>
  <c r="Q60"/>
  <c r="Q61"/>
  <c r="Q62"/>
  <c r="Q63"/>
  <c r="Q64"/>
  <c r="Q65"/>
  <c r="Q66"/>
  <c r="Q67"/>
  <c r="Q68"/>
  <c r="Q69"/>
  <c r="Q70"/>
  <c r="Q72"/>
  <c r="Q74"/>
  <c r="Q75"/>
  <c r="Q76"/>
  <c r="Q78"/>
  <c r="Q79"/>
  <c r="Q81"/>
  <c r="Q82"/>
  <c r="Q83"/>
  <c r="Q84"/>
  <c r="Q56"/>
  <c r="J8" i="14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7"/>
  <c r="J8" i="13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7"/>
  <c r="S11" i="4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10"/>
  <c r="R12"/>
  <c r="R13"/>
  <c r="R14"/>
  <c r="R16"/>
  <c r="R17"/>
  <c r="R18"/>
  <c r="R20"/>
  <c r="R21"/>
  <c r="R22"/>
  <c r="R24"/>
  <c r="R25"/>
  <c r="R26"/>
  <c r="R28"/>
  <c r="R29"/>
  <c r="R30"/>
  <c r="R32"/>
  <c r="R33"/>
  <c r="R34"/>
  <c r="R36"/>
  <c r="R37"/>
  <c r="R38"/>
  <c r="R10"/>
  <c r="Q11"/>
  <c r="Q12"/>
  <c r="Q15"/>
  <c r="Q16"/>
  <c r="Q19"/>
  <c r="Q20"/>
  <c r="Q21"/>
  <c r="Q23"/>
  <c r="Q24"/>
  <c r="Q27"/>
  <c r="Q28"/>
  <c r="Q31"/>
  <c r="Q32"/>
  <c r="Q35"/>
  <c r="Q36"/>
  <c r="Q39"/>
  <c r="F140"/>
  <c r="E140"/>
  <c r="D140"/>
  <c r="F94"/>
  <c r="E94"/>
  <c r="E48"/>
  <c r="F48"/>
  <c r="D48"/>
  <c r="G141"/>
  <c r="G140"/>
  <c r="G95"/>
  <c r="G94"/>
  <c r="G49"/>
  <c r="G48"/>
  <c r="G119" i="14"/>
  <c r="G118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G79"/>
  <c r="G78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G39"/>
  <c r="G38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L7" s="1"/>
  <c r="G119" i="13"/>
  <c r="G79"/>
  <c r="G118"/>
  <c r="G78"/>
  <c r="G39"/>
  <c r="G38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23"/>
  <c r="L23" s="1"/>
  <c r="K24"/>
  <c r="L24" s="1"/>
  <c r="K25"/>
  <c r="L25" s="1"/>
  <c r="K26"/>
  <c r="L26" s="1"/>
  <c r="K27"/>
  <c r="L27" s="1"/>
  <c r="K28"/>
  <c r="L28" s="1"/>
  <c r="K29"/>
  <c r="L29" s="1"/>
  <c r="K30"/>
  <c r="L30" s="1"/>
  <c r="K31"/>
  <c r="L31" s="1"/>
  <c r="K32"/>
  <c r="L32" s="1"/>
  <c r="K33"/>
  <c r="L33" s="1"/>
  <c r="K34"/>
  <c r="L34" s="1"/>
  <c r="K35"/>
  <c r="L35" s="1"/>
  <c r="K36"/>
  <c r="L36" s="1"/>
  <c r="K7"/>
  <c r="L7" s="1"/>
  <c r="J140" i="4"/>
  <c r="I140"/>
  <c r="H140"/>
  <c r="C140"/>
  <c r="J94"/>
  <c r="H94"/>
  <c r="C48"/>
  <c r="V88"/>
  <c r="U88"/>
  <c r="V134"/>
  <c r="U134"/>
  <c r="X131"/>
  <c r="W131"/>
  <c r="X130"/>
  <c r="W130"/>
  <c r="X129"/>
  <c r="W129"/>
  <c r="X128"/>
  <c r="W128"/>
  <c r="X127"/>
  <c r="W127"/>
  <c r="X126"/>
  <c r="W126"/>
  <c r="X125"/>
  <c r="W125"/>
  <c r="X124"/>
  <c r="W124"/>
  <c r="X123"/>
  <c r="W123"/>
  <c r="X122"/>
  <c r="W122"/>
  <c r="X121"/>
  <c r="W121"/>
  <c r="X120"/>
  <c r="W120"/>
  <c r="X119"/>
  <c r="W119"/>
  <c r="X118"/>
  <c r="W118"/>
  <c r="X117"/>
  <c r="W117"/>
  <c r="X116"/>
  <c r="W116"/>
  <c r="X115"/>
  <c r="W115"/>
  <c r="X114"/>
  <c r="W114"/>
  <c r="X113"/>
  <c r="W113"/>
  <c r="X112"/>
  <c r="W112"/>
  <c r="X111"/>
  <c r="W111"/>
  <c r="X110"/>
  <c r="W110"/>
  <c r="X109"/>
  <c r="W109"/>
  <c r="X108"/>
  <c r="W108"/>
  <c r="X107"/>
  <c r="W107"/>
  <c r="X106"/>
  <c r="W106"/>
  <c r="X105"/>
  <c r="W105"/>
  <c r="X104"/>
  <c r="W104"/>
  <c r="X103"/>
  <c r="W103"/>
  <c r="X102"/>
  <c r="W102"/>
  <c r="X84"/>
  <c r="W84"/>
  <c r="X83"/>
  <c r="W83"/>
  <c r="X82"/>
  <c r="W82"/>
  <c r="X81"/>
  <c r="W81"/>
  <c r="X80"/>
  <c r="W80"/>
  <c r="X79"/>
  <c r="W79"/>
  <c r="X78"/>
  <c r="W78"/>
  <c r="X77"/>
  <c r="W77"/>
  <c r="X76"/>
  <c r="W76"/>
  <c r="X75"/>
  <c r="W75"/>
  <c r="X74"/>
  <c r="W74"/>
  <c r="X73"/>
  <c r="W73"/>
  <c r="X72"/>
  <c r="W72"/>
  <c r="X71"/>
  <c r="W71"/>
  <c r="X70"/>
  <c r="W70"/>
  <c r="X69"/>
  <c r="W69"/>
  <c r="X68"/>
  <c r="W68"/>
  <c r="X67"/>
  <c r="W67"/>
  <c r="X66"/>
  <c r="W66"/>
  <c r="X65"/>
  <c r="W65"/>
  <c r="X64"/>
  <c r="W64"/>
  <c r="X63"/>
  <c r="W63"/>
  <c r="X62"/>
  <c r="W62"/>
  <c r="X61"/>
  <c r="W61"/>
  <c r="X60"/>
  <c r="W60"/>
  <c r="X59"/>
  <c r="W59"/>
  <c r="X58"/>
  <c r="W58"/>
  <c r="X57"/>
  <c r="W57"/>
  <c r="X56"/>
  <c r="W56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10"/>
  <c r="V42"/>
  <c r="U42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10"/>
  <c r="I95" l="1"/>
  <c r="C49"/>
  <c r="D49"/>
  <c r="R102"/>
  <c r="R134" s="1"/>
  <c r="S134"/>
  <c r="C141"/>
  <c r="D95"/>
  <c r="C95"/>
  <c r="C94"/>
  <c r="S88"/>
  <c r="Q88"/>
  <c r="J79" i="13"/>
  <c r="J39"/>
  <c r="M141" i="4"/>
  <c r="Q134"/>
  <c r="N88"/>
  <c r="M49"/>
  <c r="N42"/>
  <c r="T12"/>
  <c r="T42" s="1"/>
  <c r="R42"/>
  <c r="J119" i="13"/>
  <c r="W88" i="4"/>
  <c r="M95"/>
  <c r="W134"/>
  <c r="L79" i="13"/>
  <c r="L119" i="14"/>
  <c r="K119"/>
  <c r="J119"/>
  <c r="L119" i="13"/>
  <c r="K119"/>
  <c r="J79" i="14"/>
  <c r="L79"/>
  <c r="K79"/>
  <c r="K79" i="13"/>
  <c r="J39" i="14"/>
  <c r="K39"/>
  <c r="L39"/>
  <c r="L39" i="13"/>
  <c r="K39"/>
  <c r="T88" i="4"/>
  <c r="Q42"/>
  <c r="S42"/>
  <c r="W42"/>
  <c r="R88"/>
  <c r="X88"/>
  <c r="X134"/>
  <c r="X42"/>
  <c r="T134"/>
  <c r="K141" l="1"/>
  <c r="K95"/>
  <c r="L49"/>
  <c r="N141"/>
  <c r="L95"/>
  <c r="N49"/>
  <c r="N95"/>
  <c r="K49"/>
  <c r="L141"/>
</calcChain>
</file>

<file path=xl/sharedStrings.xml><?xml version="1.0" encoding="utf-8"?>
<sst xmlns="http://schemas.openxmlformats.org/spreadsheetml/2006/main" count="516" uniqueCount="46">
  <si>
    <t>PER OGNI API TPP (API Northbound TPP)</t>
  </si>
  <si>
    <t>Giorno</t>
  </si>
  <si>
    <t>Totale mensile</t>
  </si>
  <si>
    <t>Media giornaliera su base mensile</t>
  </si>
  <si>
    <t>Precondizioni:</t>
  </si>
  <si>
    <t>I report vengono condivisi con le banche su base trimestrale</t>
  </si>
  <si>
    <t>La disponibilità indicata nei seguenti KPI è calcolata al netto delle operazioni di manutenzione pianificata degli impianti</t>
  </si>
  <si>
    <t>Utenti/servizi coinvolti</t>
  </si>
  <si>
    <t>PER OGNI API ASPSP E PER OGNI ASPSP (API Southbound Banche)</t>
  </si>
  <si>
    <t>COMPLESSIVO LATO NB (API Northbound TPP)</t>
  </si>
  <si>
    <t>COMPLESSIVO LATO SB PER OGNI ASPSP (API Southbound Banche)</t>
  </si>
  <si>
    <t>LATO NB (API Northbound TPP)</t>
  </si>
  <si>
    <t>LATO SB PER OGNI ASPSP (API Southbound Banche)</t>
  </si>
  <si>
    <t>Note/ Descrizione</t>
  </si>
  <si>
    <t>Per indisponibilità del servizio si intende il tempo intercorso tra la prima di cinque chiamate consecutive ad una o diverse API andate in timeout (ogni chiamata non deve avere una risposta entro 30 secondi) e la successiva chiamata andata a buon fine lato Gateway.</t>
  </si>
  <si>
    <t>Numero totale di chiamate (OK + KO)</t>
  </si>
  <si>
    <t>Numero di chiamate con HTTP Status 5xx</t>
  </si>
  <si>
    <t>Numero di chiamate con HTTP Status 5xx (casi in cui non è stato possibile raggiungere i sistemi banca)</t>
  </si>
  <si>
    <t>Percentuale di chiamate con HTTP Status 5xx (casi in cui non è stato possibile raggiungere i sistemi banca)</t>
  </si>
  <si>
    <t>Numero di chiamate con errore applicativo</t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</si>
  <si>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applicativi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</si>
  <si>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di raggiungibilità/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</si>
  <si>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</si>
  <si>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indisponibilità / 24h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</si>
  <si>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100 - %downtime</t>
    </r>
  </si>
  <si>
    <t>Durata media (ms)</t>
  </si>
  <si>
    <t>Tempo di indisponibilità</t>
  </si>
  <si>
    <t>Numero di chiamate</t>
  </si>
  <si>
    <t>Numero di errori</t>
  </si>
  <si>
    <t>Percentuale errori</t>
  </si>
  <si>
    <t>Tasso di errori applicativi</t>
  </si>
  <si>
    <t>Tasso di errori per irraggiungibilità</t>
  </si>
  <si>
    <t>% downtime</t>
  </si>
  <si>
    <t>% uptime</t>
  </si>
  <si>
    <t>n.a.</t>
  </si>
  <si>
    <t>KPI</t>
  </si>
  <si>
    <t>Numero di chiamate con errori</t>
  </si>
  <si>
    <t>PER OGNI API
SERVIZI IB/MB</t>
  </si>
  <si>
    <t>Chiamate di tipo AISP
(Art.36(1)(a) RTS)</t>
  </si>
  <si>
    <t>Chiamate di tipo PISP
(Art.66(4)(b) PSD2, Art.36(1)(b) RTS)</t>
  </si>
  <si>
    <t>Chiamate di tipo CBPII
(Art.65(3) PSD2, Art.36(1)(c) RTS)</t>
  </si>
  <si>
    <t>STATISTICA COMPLESSIVA CBI GLOBE (NB + SB)</t>
  </si>
  <si>
    <t>API MB+</t>
  </si>
  <si>
    <t>API SERVIZI IB/MB</t>
  </si>
  <si>
    <t>PER OGNI API MB+</t>
  </si>
  <si>
    <t>PER OGNI API SERVIZI IB/MB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</si>
</sst>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16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16" fontId="5" fillId="5" borderId="1" xfId="0" applyNumberFormat="1" applyFont="1" applyFill="1" applyBorder="1" applyAlignment="1">
      <alignment vertical="center"/>
    </xf>
    <xf numFmtId="16" fontId="5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" fontId="1" fillId="6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16" fontId="5" fillId="0" borderId="1" xfId="0" applyNumberFormat="1" applyFont="1" applyFill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141"/>
  <sheetViews>
    <sheetView workbookViewId="0">
      <selection activeCell="A98" sqref="A98:XFD98"/>
    </sheetView>
  </sheetViews>
  <sheetFormatPr defaultRowHeight="12.75"/>
  <cols>
    <col min="1" max="1" width="3.28515625" style="1" customWidth="1"/>
    <col min="2" max="2" width="15.28515625" style="1" bestFit="1" customWidth="1"/>
    <col min="3" max="3" width="16.7109375" style="1" customWidth="1"/>
    <col min="4" max="4" width="20.140625" style="1" bestFit="1" customWidth="1"/>
    <col min="5" max="7" width="20.140625" style="1" customWidth="1"/>
    <col min="8" max="9" width="22.5703125" style="1" bestFit="1" customWidth="1"/>
    <col min="10" max="10" width="19.5703125" style="1" bestFit="1" customWidth="1"/>
    <col min="11" max="11" width="20.7109375" style="1" bestFit="1" customWidth="1"/>
    <col min="12" max="12" width="28.28515625" style="1" bestFit="1" customWidth="1"/>
    <col min="13" max="13" width="16" style="1" bestFit="1" customWidth="1"/>
    <col min="14" max="14" width="17.140625" style="1" bestFit="1" customWidth="1"/>
    <col min="15" max="16" width="16" style="1" bestFit="1" customWidth="1"/>
    <col min="17" max="17" width="23.42578125" style="1" bestFit="1" customWidth="1"/>
    <col min="18" max="18" width="32" style="1" bestFit="1" customWidth="1"/>
    <col min="19" max="19" width="23.42578125" style="1" bestFit="1" customWidth="1"/>
    <col min="20" max="20" width="32" style="1" bestFit="1" customWidth="1"/>
    <col min="21" max="22" width="12.42578125" style="1" bestFit="1" customWidth="1"/>
    <col min="23" max="23" width="21.28515625" style="1" customWidth="1"/>
    <col min="24" max="24" width="9.7109375" style="1" bestFit="1" customWidth="1"/>
    <col min="25" max="16384" width="9.140625" style="1"/>
  </cols>
  <sheetData>
    <row r="1" spans="2:24">
      <c r="B1" s="8" t="s">
        <v>4</v>
      </c>
    </row>
    <row r="2" spans="2:24">
      <c r="B2" s="1">
        <v>1</v>
      </c>
      <c r="C2" s="1" t="s">
        <v>5</v>
      </c>
    </row>
    <row r="3" spans="2:24">
      <c r="B3" s="1">
        <v>2</v>
      </c>
      <c r="C3" s="1" t="s">
        <v>6</v>
      </c>
    </row>
    <row r="6" spans="2:24" hidden="1">
      <c r="B6" s="1" t="s">
        <v>35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  <c r="N6" s="11">
        <v>12</v>
      </c>
      <c r="O6" s="11">
        <v>13</v>
      </c>
      <c r="P6" s="11">
        <v>14</v>
      </c>
      <c r="Q6" s="11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1">
        <v>21</v>
      </c>
      <c r="X6" s="11">
        <v>22</v>
      </c>
    </row>
    <row r="7" spans="2:24" ht="63.75">
      <c r="B7" s="6" t="s">
        <v>7</v>
      </c>
      <c r="C7" s="2" t="s">
        <v>0</v>
      </c>
      <c r="D7" s="2" t="s">
        <v>8</v>
      </c>
      <c r="E7" s="2" t="s">
        <v>8</v>
      </c>
      <c r="F7" s="2" t="s">
        <v>8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11</v>
      </c>
      <c r="M7" s="2" t="s">
        <v>12</v>
      </c>
      <c r="N7" s="2" t="s">
        <v>12</v>
      </c>
      <c r="O7" s="2" t="s">
        <v>11</v>
      </c>
      <c r="P7" s="2" t="s">
        <v>12</v>
      </c>
      <c r="Q7" s="2" t="s">
        <v>11</v>
      </c>
      <c r="R7" s="2" t="s">
        <v>11</v>
      </c>
      <c r="S7" s="2" t="s">
        <v>12</v>
      </c>
      <c r="T7" s="2" t="s">
        <v>12</v>
      </c>
      <c r="U7" s="2" t="s">
        <v>11</v>
      </c>
      <c r="V7" s="2" t="s">
        <v>12</v>
      </c>
      <c r="W7" s="2" t="s">
        <v>11</v>
      </c>
      <c r="X7" s="2" t="s">
        <v>12</v>
      </c>
    </row>
    <row r="8" spans="2:24" ht="144">
      <c r="B8" s="7" t="s">
        <v>13</v>
      </c>
      <c r="C8" s="9"/>
      <c r="D8" s="10"/>
      <c r="E8" s="10" t="s">
        <v>38</v>
      </c>
      <c r="F8" s="10" t="s">
        <v>39</v>
      </c>
      <c r="G8" s="10" t="s">
        <v>40</v>
      </c>
      <c r="H8" s="10" t="s">
        <v>14</v>
      </c>
      <c r="I8" s="10" t="s">
        <v>14</v>
      </c>
      <c r="J8" s="10" t="s">
        <v>15</v>
      </c>
      <c r="K8" s="10" t="s">
        <v>15</v>
      </c>
      <c r="L8" s="10" t="s">
        <v>16</v>
      </c>
      <c r="M8" s="10" t="s">
        <v>17</v>
      </c>
      <c r="N8" s="10" t="s">
        <v>18</v>
      </c>
      <c r="O8" s="10" t="s">
        <v>19</v>
      </c>
      <c r="P8" s="10" t="s">
        <v>19</v>
      </c>
      <c r="Q8" s="10" t="s">
        <v>20</v>
      </c>
      <c r="R8" s="10" t="s">
        <v>21</v>
      </c>
      <c r="S8" s="10" t="s">
        <v>22</v>
      </c>
      <c r="T8" s="10" t="s">
        <v>21</v>
      </c>
      <c r="U8" s="10" t="s">
        <v>23</v>
      </c>
      <c r="V8" s="10" t="s">
        <v>23</v>
      </c>
      <c r="W8" s="10" t="s">
        <v>24</v>
      </c>
      <c r="X8" s="10" t="s">
        <v>24</v>
      </c>
    </row>
    <row r="9" spans="2:24">
      <c r="B9" s="3" t="s">
        <v>1</v>
      </c>
      <c r="C9" s="12" t="s">
        <v>25</v>
      </c>
      <c r="D9" s="12" t="s">
        <v>25</v>
      </c>
      <c r="E9" s="12" t="s">
        <v>25</v>
      </c>
      <c r="F9" s="12" t="s">
        <v>25</v>
      </c>
      <c r="G9" s="12" t="s">
        <v>25</v>
      </c>
      <c r="H9" s="12" t="s">
        <v>26</v>
      </c>
      <c r="I9" s="12" t="s">
        <v>26</v>
      </c>
      <c r="J9" s="12" t="s">
        <v>27</v>
      </c>
      <c r="K9" s="12" t="s">
        <v>27</v>
      </c>
      <c r="L9" s="12" t="s">
        <v>28</v>
      </c>
      <c r="M9" s="12" t="s">
        <v>28</v>
      </c>
      <c r="N9" s="12" t="s">
        <v>29</v>
      </c>
      <c r="O9" s="12" t="s">
        <v>28</v>
      </c>
      <c r="P9" s="12" t="s">
        <v>28</v>
      </c>
      <c r="Q9" s="12" t="s">
        <v>30</v>
      </c>
      <c r="R9" s="12" t="s">
        <v>31</v>
      </c>
      <c r="S9" s="12" t="s">
        <v>30</v>
      </c>
      <c r="T9" s="12" t="s">
        <v>31</v>
      </c>
      <c r="U9" s="12" t="s">
        <v>32</v>
      </c>
      <c r="V9" s="12" t="s">
        <v>32</v>
      </c>
      <c r="W9" s="12" t="s">
        <v>33</v>
      </c>
      <c r="X9" s="12" t="s">
        <v>33</v>
      </c>
    </row>
    <row r="10" spans="2:24">
      <c r="B10" s="31">
        <v>44105</v>
      </c>
      <c r="C10" s="13">
        <v>537.17883333333339</v>
      </c>
      <c r="D10" s="13">
        <v>759.89966666666669</v>
      </c>
      <c r="E10" s="13">
        <v>1049.3495</v>
      </c>
      <c r="F10" s="13">
        <v>0</v>
      </c>
      <c r="G10" s="14">
        <v>0</v>
      </c>
      <c r="H10" s="14">
        <v>0</v>
      </c>
      <c r="I10" s="14">
        <v>0</v>
      </c>
      <c r="J10" s="5">
        <v>24</v>
      </c>
      <c r="K10" s="5">
        <v>17</v>
      </c>
      <c r="L10" s="5">
        <v>0</v>
      </c>
      <c r="M10" s="5">
        <v>1</v>
      </c>
      <c r="N10" s="32">
        <f t="shared" ref="N10:N40" si="0">IF(M10=0,0,M10/K10)</f>
        <v>5.8823529411764705E-2</v>
      </c>
      <c r="O10" s="5">
        <v>3</v>
      </c>
      <c r="P10" s="5">
        <v>1</v>
      </c>
      <c r="Q10" s="32">
        <f>IF(O10=0,0,O10/J10)</f>
        <v>0.125</v>
      </c>
      <c r="R10" s="32">
        <f>IF(L10=0,0,L10/J10)</f>
        <v>0</v>
      </c>
      <c r="S10" s="32">
        <f>IF(P10=0,0,P10/K10)</f>
        <v>5.8823529411764705E-2</v>
      </c>
      <c r="T10" s="32">
        <f>IF(N10=0,0,N10/K10)</f>
        <v>3.4602076124567475E-3</v>
      </c>
      <c r="U10" s="13">
        <v>0</v>
      </c>
      <c r="V10" s="13">
        <v>0</v>
      </c>
      <c r="W10" s="13">
        <f>100-U10</f>
        <v>100</v>
      </c>
      <c r="X10" s="13">
        <f>100-V10</f>
        <v>100</v>
      </c>
    </row>
    <row r="11" spans="2:24">
      <c r="B11" s="31">
        <v>44106</v>
      </c>
      <c r="C11" s="13">
        <v>1481.019</v>
      </c>
      <c r="D11" s="13">
        <v>974.58749999999986</v>
      </c>
      <c r="E11" s="13">
        <v>974.58749999999986</v>
      </c>
      <c r="F11" s="13">
        <v>0</v>
      </c>
      <c r="G11" s="14">
        <v>0</v>
      </c>
      <c r="H11" s="14">
        <v>0</v>
      </c>
      <c r="I11" s="14">
        <v>0</v>
      </c>
      <c r="J11" s="5">
        <v>21</v>
      </c>
      <c r="K11" s="5">
        <v>16</v>
      </c>
      <c r="L11" s="5">
        <v>0</v>
      </c>
      <c r="M11" s="5">
        <v>1</v>
      </c>
      <c r="N11" s="32">
        <f t="shared" si="0"/>
        <v>6.25E-2</v>
      </c>
      <c r="O11" s="5">
        <v>1</v>
      </c>
      <c r="P11" s="5">
        <v>0</v>
      </c>
      <c r="Q11" s="32">
        <f t="shared" ref="Q11:Q39" si="1">IF(O11=0,0,O11/J11)</f>
        <v>4.7619047619047616E-2</v>
      </c>
      <c r="R11" s="32">
        <f t="shared" ref="R11:R39" si="2">IF(L11=0,0,L11/J11)</f>
        <v>0</v>
      </c>
      <c r="S11" s="32">
        <f t="shared" ref="S11:S39" si="3">IF(P11=0,0,P11/K11)</f>
        <v>0</v>
      </c>
      <c r="T11" s="32">
        <f t="shared" ref="T11:T39" si="4">IF(N11=0,0,N11/K11)</f>
        <v>3.90625E-3</v>
      </c>
      <c r="U11" s="13">
        <v>0</v>
      </c>
      <c r="V11" s="13">
        <v>0</v>
      </c>
      <c r="W11" s="13">
        <f t="shared" ref="W11:W39" si="5">100-U11</f>
        <v>100</v>
      </c>
      <c r="X11" s="13">
        <f t="shared" ref="X11:X39" si="6">100-V11</f>
        <v>100</v>
      </c>
    </row>
    <row r="12" spans="2:24">
      <c r="B12" s="20">
        <v>44107</v>
      </c>
      <c r="C12" s="13">
        <v>849.84066666666661</v>
      </c>
      <c r="D12" s="13">
        <v>977.25399999999991</v>
      </c>
      <c r="E12" s="13">
        <v>977.25399999999991</v>
      </c>
      <c r="F12" s="13">
        <v>0</v>
      </c>
      <c r="G12" s="14">
        <v>0</v>
      </c>
      <c r="H12" s="14">
        <v>0</v>
      </c>
      <c r="I12" s="14">
        <v>0</v>
      </c>
      <c r="J12" s="5">
        <v>26</v>
      </c>
      <c r="K12" s="5">
        <v>16</v>
      </c>
      <c r="L12" s="5">
        <v>0</v>
      </c>
      <c r="M12" s="5">
        <v>1</v>
      </c>
      <c r="N12" s="32">
        <f t="shared" si="0"/>
        <v>6.25E-2</v>
      </c>
      <c r="O12" s="5">
        <v>1</v>
      </c>
      <c r="P12" s="5">
        <v>0</v>
      </c>
      <c r="Q12" s="32">
        <f t="shared" si="1"/>
        <v>3.8461538461538464E-2</v>
      </c>
      <c r="R12" s="32">
        <f t="shared" si="2"/>
        <v>0</v>
      </c>
      <c r="S12" s="32">
        <f t="shared" si="3"/>
        <v>0</v>
      </c>
      <c r="T12" s="32">
        <f t="shared" si="4"/>
        <v>3.90625E-3</v>
      </c>
      <c r="U12" s="13">
        <v>0</v>
      </c>
      <c r="V12" s="13">
        <v>0</v>
      </c>
      <c r="W12" s="13">
        <f t="shared" si="5"/>
        <v>100</v>
      </c>
      <c r="X12" s="13">
        <f t="shared" si="6"/>
        <v>100</v>
      </c>
    </row>
    <row r="13" spans="2:24">
      <c r="B13" s="20">
        <v>44108</v>
      </c>
      <c r="C13" s="13">
        <v>880.67833333333328</v>
      </c>
      <c r="D13" s="13">
        <v>1074.5320000000002</v>
      </c>
      <c r="E13" s="13">
        <v>1074.5320000000002</v>
      </c>
      <c r="F13" s="13">
        <v>0</v>
      </c>
      <c r="G13" s="14">
        <v>0</v>
      </c>
      <c r="H13" s="14">
        <v>0</v>
      </c>
      <c r="I13" s="14">
        <v>0</v>
      </c>
      <c r="J13" s="5">
        <v>26</v>
      </c>
      <c r="K13" s="5">
        <v>16</v>
      </c>
      <c r="L13" s="5">
        <v>0</v>
      </c>
      <c r="M13" s="5">
        <v>1</v>
      </c>
      <c r="N13" s="32">
        <f t="shared" si="0"/>
        <v>6.25E-2</v>
      </c>
      <c r="O13" s="5">
        <v>1</v>
      </c>
      <c r="P13" s="5">
        <v>0</v>
      </c>
      <c r="Q13" s="32">
        <f t="shared" si="1"/>
        <v>3.8461538461538464E-2</v>
      </c>
      <c r="R13" s="32">
        <f t="shared" si="2"/>
        <v>0</v>
      </c>
      <c r="S13" s="32">
        <f t="shared" si="3"/>
        <v>0</v>
      </c>
      <c r="T13" s="32">
        <f t="shared" si="4"/>
        <v>3.90625E-3</v>
      </c>
      <c r="U13" s="13">
        <v>0</v>
      </c>
      <c r="V13" s="13">
        <v>0</v>
      </c>
      <c r="W13" s="13">
        <f t="shared" si="5"/>
        <v>100</v>
      </c>
      <c r="X13" s="13">
        <f t="shared" si="6"/>
        <v>100</v>
      </c>
    </row>
    <row r="14" spans="2:24">
      <c r="B14" s="21">
        <v>44109</v>
      </c>
      <c r="C14" s="13">
        <v>978.06666666666661</v>
      </c>
      <c r="D14" s="13">
        <v>969.56349999999998</v>
      </c>
      <c r="E14" s="13">
        <v>969.56349999999998</v>
      </c>
      <c r="F14" s="13">
        <v>0</v>
      </c>
      <c r="G14" s="14">
        <v>0</v>
      </c>
      <c r="H14" s="14">
        <v>0</v>
      </c>
      <c r="I14" s="14">
        <v>0</v>
      </c>
      <c r="J14" s="5">
        <v>26</v>
      </c>
      <c r="K14" s="5">
        <v>16</v>
      </c>
      <c r="L14" s="5">
        <v>0</v>
      </c>
      <c r="M14" s="5">
        <v>2</v>
      </c>
      <c r="N14" s="32">
        <f t="shared" si="0"/>
        <v>0.125</v>
      </c>
      <c r="O14" s="5">
        <v>2</v>
      </c>
      <c r="P14" s="5">
        <v>0</v>
      </c>
      <c r="Q14" s="32">
        <f t="shared" si="1"/>
        <v>7.6923076923076927E-2</v>
      </c>
      <c r="R14" s="32">
        <f t="shared" si="2"/>
        <v>0</v>
      </c>
      <c r="S14" s="32">
        <f t="shared" si="3"/>
        <v>0</v>
      </c>
      <c r="T14" s="32">
        <f t="shared" si="4"/>
        <v>7.8125E-3</v>
      </c>
      <c r="U14" s="13">
        <v>0</v>
      </c>
      <c r="V14" s="13">
        <v>0</v>
      </c>
      <c r="W14" s="13">
        <f t="shared" si="5"/>
        <v>100</v>
      </c>
      <c r="X14" s="13">
        <f t="shared" si="6"/>
        <v>100</v>
      </c>
    </row>
    <row r="15" spans="2:24">
      <c r="B15" s="4">
        <v>44110</v>
      </c>
      <c r="C15" s="13">
        <v>765.61633333333339</v>
      </c>
      <c r="D15" s="13">
        <v>895.57899999999995</v>
      </c>
      <c r="E15" s="13">
        <v>895.57899999999995</v>
      </c>
      <c r="F15" s="13">
        <v>0</v>
      </c>
      <c r="G15" s="14">
        <v>0</v>
      </c>
      <c r="H15" s="14">
        <v>0</v>
      </c>
      <c r="I15" s="14">
        <v>0</v>
      </c>
      <c r="J15" s="5">
        <v>26</v>
      </c>
      <c r="K15" s="5">
        <v>16</v>
      </c>
      <c r="L15" s="5">
        <v>0</v>
      </c>
      <c r="M15" s="5">
        <v>2</v>
      </c>
      <c r="N15" s="32">
        <f t="shared" si="0"/>
        <v>0.125</v>
      </c>
      <c r="O15" s="5">
        <v>2</v>
      </c>
      <c r="P15" s="5">
        <v>0</v>
      </c>
      <c r="Q15" s="32">
        <f t="shared" si="1"/>
        <v>7.6923076923076927E-2</v>
      </c>
      <c r="R15" s="32">
        <f t="shared" si="2"/>
        <v>0</v>
      </c>
      <c r="S15" s="32">
        <f t="shared" si="3"/>
        <v>0</v>
      </c>
      <c r="T15" s="32">
        <f t="shared" si="4"/>
        <v>7.8125E-3</v>
      </c>
      <c r="U15" s="13">
        <v>0</v>
      </c>
      <c r="V15" s="13">
        <v>0</v>
      </c>
      <c r="W15" s="13">
        <f t="shared" si="5"/>
        <v>100</v>
      </c>
      <c r="X15" s="13">
        <f t="shared" si="6"/>
        <v>100</v>
      </c>
    </row>
    <row r="16" spans="2:24">
      <c r="B16" s="31">
        <v>44111</v>
      </c>
      <c r="C16" s="13">
        <v>525.94816666666668</v>
      </c>
      <c r="D16" s="13">
        <v>720.44466666666665</v>
      </c>
      <c r="E16" s="13">
        <v>938.66699999999992</v>
      </c>
      <c r="F16" s="13">
        <v>0</v>
      </c>
      <c r="G16" s="14">
        <v>0</v>
      </c>
      <c r="H16" s="14">
        <v>0</v>
      </c>
      <c r="I16" s="14">
        <v>0</v>
      </c>
      <c r="J16" s="5">
        <v>31</v>
      </c>
      <c r="K16" s="5">
        <v>19</v>
      </c>
      <c r="L16" s="5">
        <v>0</v>
      </c>
      <c r="M16" s="5">
        <v>1</v>
      </c>
      <c r="N16" s="32">
        <f t="shared" si="0"/>
        <v>5.2631578947368418E-2</v>
      </c>
      <c r="O16" s="5">
        <v>2</v>
      </c>
      <c r="P16" s="5">
        <v>0</v>
      </c>
      <c r="Q16" s="32">
        <f t="shared" si="1"/>
        <v>6.4516129032258063E-2</v>
      </c>
      <c r="R16" s="32">
        <f t="shared" si="2"/>
        <v>0</v>
      </c>
      <c r="S16" s="32">
        <f t="shared" si="3"/>
        <v>0</v>
      </c>
      <c r="T16" s="32">
        <f t="shared" si="4"/>
        <v>2.7700831024930748E-3</v>
      </c>
      <c r="U16" s="13">
        <v>0</v>
      </c>
      <c r="V16" s="13">
        <v>0</v>
      </c>
      <c r="W16" s="13">
        <f t="shared" si="5"/>
        <v>100</v>
      </c>
      <c r="X16" s="13">
        <f t="shared" si="6"/>
        <v>100</v>
      </c>
    </row>
    <row r="17" spans="2:24">
      <c r="B17" s="31">
        <v>44112</v>
      </c>
      <c r="C17" s="13">
        <v>697.85760000000005</v>
      </c>
      <c r="D17" s="13">
        <v>630.32500000000005</v>
      </c>
      <c r="E17" s="13">
        <v>766.6</v>
      </c>
      <c r="F17" s="13">
        <v>0</v>
      </c>
      <c r="G17" s="14">
        <v>0</v>
      </c>
      <c r="H17" s="14">
        <v>0</v>
      </c>
      <c r="I17" s="14">
        <v>0</v>
      </c>
      <c r="J17" s="5">
        <v>38</v>
      </c>
      <c r="K17" s="5">
        <v>24</v>
      </c>
      <c r="L17" s="5">
        <v>0</v>
      </c>
      <c r="M17" s="5">
        <v>2</v>
      </c>
      <c r="N17" s="32">
        <f t="shared" si="0"/>
        <v>8.3333333333333329E-2</v>
      </c>
      <c r="O17" s="5">
        <v>2</v>
      </c>
      <c r="P17" s="5">
        <v>0</v>
      </c>
      <c r="Q17" s="32">
        <f t="shared" si="1"/>
        <v>5.2631578947368418E-2</v>
      </c>
      <c r="R17" s="32">
        <f t="shared" si="2"/>
        <v>0</v>
      </c>
      <c r="S17" s="32">
        <f t="shared" si="3"/>
        <v>0</v>
      </c>
      <c r="T17" s="32">
        <f t="shared" si="4"/>
        <v>3.472222222222222E-3</v>
      </c>
      <c r="U17" s="13">
        <v>0</v>
      </c>
      <c r="V17" s="13">
        <v>0</v>
      </c>
      <c r="W17" s="13">
        <f t="shared" si="5"/>
        <v>100</v>
      </c>
      <c r="X17" s="13">
        <f t="shared" si="6"/>
        <v>100</v>
      </c>
    </row>
    <row r="18" spans="2:24">
      <c r="B18" s="31">
        <v>44113</v>
      </c>
      <c r="C18" s="13">
        <v>700.62659999999994</v>
      </c>
      <c r="D18" s="13">
        <v>779.78166666666664</v>
      </c>
      <c r="E18" s="13">
        <v>1071.9224999999999</v>
      </c>
      <c r="F18" s="13">
        <v>0</v>
      </c>
      <c r="G18" s="14">
        <v>0</v>
      </c>
      <c r="H18" s="14">
        <v>0</v>
      </c>
      <c r="I18" s="14">
        <v>0</v>
      </c>
      <c r="J18" s="5">
        <v>36</v>
      </c>
      <c r="K18" s="5">
        <v>23</v>
      </c>
      <c r="L18" s="5">
        <v>0</v>
      </c>
      <c r="M18" s="5">
        <v>2</v>
      </c>
      <c r="N18" s="32">
        <f t="shared" si="0"/>
        <v>8.6956521739130432E-2</v>
      </c>
      <c r="O18" s="5">
        <v>2</v>
      </c>
      <c r="P18" s="5">
        <v>0</v>
      </c>
      <c r="Q18" s="32">
        <f t="shared" si="1"/>
        <v>5.5555555555555552E-2</v>
      </c>
      <c r="R18" s="32">
        <f t="shared" si="2"/>
        <v>0</v>
      </c>
      <c r="S18" s="32">
        <f t="shared" si="3"/>
        <v>0</v>
      </c>
      <c r="T18" s="32">
        <f t="shared" si="4"/>
        <v>3.780718336483932E-3</v>
      </c>
      <c r="U18" s="13">
        <v>0</v>
      </c>
      <c r="V18" s="13">
        <v>0</v>
      </c>
      <c r="W18" s="13">
        <f t="shared" si="5"/>
        <v>100</v>
      </c>
      <c r="X18" s="13">
        <f t="shared" si="6"/>
        <v>100</v>
      </c>
    </row>
    <row r="19" spans="2:24">
      <c r="B19" s="20">
        <v>44114</v>
      </c>
      <c r="C19" s="13">
        <v>787.04366666666658</v>
      </c>
      <c r="D19" s="13">
        <v>935.19100000000003</v>
      </c>
      <c r="E19" s="13">
        <v>935.19100000000003</v>
      </c>
      <c r="F19" s="13">
        <v>0</v>
      </c>
      <c r="G19" s="14">
        <v>0</v>
      </c>
      <c r="H19" s="14">
        <v>0</v>
      </c>
      <c r="I19" s="14">
        <v>0</v>
      </c>
      <c r="J19" s="5">
        <v>33</v>
      </c>
      <c r="K19" s="5">
        <v>21</v>
      </c>
      <c r="L19" s="5">
        <v>0</v>
      </c>
      <c r="M19" s="5">
        <v>2</v>
      </c>
      <c r="N19" s="32">
        <f t="shared" si="0"/>
        <v>9.5238095238095233E-2</v>
      </c>
      <c r="O19" s="5">
        <v>2</v>
      </c>
      <c r="P19" s="5">
        <v>0</v>
      </c>
      <c r="Q19" s="32">
        <f t="shared" si="1"/>
        <v>6.0606060606060608E-2</v>
      </c>
      <c r="R19" s="32">
        <f t="shared" si="2"/>
        <v>0</v>
      </c>
      <c r="S19" s="32">
        <f t="shared" si="3"/>
        <v>0</v>
      </c>
      <c r="T19" s="32">
        <f t="shared" si="4"/>
        <v>4.5351473922902496E-3</v>
      </c>
      <c r="U19" s="13">
        <v>0</v>
      </c>
      <c r="V19" s="13">
        <v>0</v>
      </c>
      <c r="W19" s="13">
        <f t="shared" si="5"/>
        <v>100</v>
      </c>
      <c r="X19" s="13">
        <f t="shared" si="6"/>
        <v>100</v>
      </c>
    </row>
    <row r="20" spans="2:24">
      <c r="B20" s="20">
        <v>44115</v>
      </c>
      <c r="C20" s="13">
        <v>954.01700000000017</v>
      </c>
      <c r="D20" s="13">
        <v>1085.9180000000001</v>
      </c>
      <c r="E20" s="13">
        <v>1085.9180000000001</v>
      </c>
      <c r="F20" s="13">
        <v>0</v>
      </c>
      <c r="G20" s="14">
        <v>0</v>
      </c>
      <c r="H20" s="14">
        <v>0</v>
      </c>
      <c r="I20" s="14">
        <v>0</v>
      </c>
      <c r="J20" s="5">
        <v>33</v>
      </c>
      <c r="K20" s="5">
        <v>21</v>
      </c>
      <c r="L20" s="5">
        <v>0</v>
      </c>
      <c r="M20" s="5">
        <v>2</v>
      </c>
      <c r="N20" s="32">
        <f t="shared" si="0"/>
        <v>9.5238095238095233E-2</v>
      </c>
      <c r="O20" s="5">
        <v>2</v>
      </c>
      <c r="P20" s="5">
        <v>0</v>
      </c>
      <c r="Q20" s="32">
        <f t="shared" si="1"/>
        <v>6.0606060606060608E-2</v>
      </c>
      <c r="R20" s="32">
        <f t="shared" si="2"/>
        <v>0</v>
      </c>
      <c r="S20" s="32">
        <f t="shared" si="3"/>
        <v>0</v>
      </c>
      <c r="T20" s="32">
        <f t="shared" si="4"/>
        <v>4.5351473922902496E-3</v>
      </c>
      <c r="U20" s="13">
        <v>0</v>
      </c>
      <c r="V20" s="13">
        <v>0</v>
      </c>
      <c r="W20" s="13">
        <f t="shared" si="5"/>
        <v>100</v>
      </c>
      <c r="X20" s="13">
        <f t="shared" si="6"/>
        <v>100</v>
      </c>
    </row>
    <row r="21" spans="2:24">
      <c r="B21" s="21">
        <v>44116</v>
      </c>
      <c r="C21" s="13">
        <v>943.25166666666667</v>
      </c>
      <c r="D21" s="13">
        <v>1158.7665000000002</v>
      </c>
      <c r="E21" s="13">
        <v>1158.7665000000002</v>
      </c>
      <c r="F21" s="13">
        <v>0</v>
      </c>
      <c r="G21" s="14">
        <v>0</v>
      </c>
      <c r="H21" s="14">
        <v>0</v>
      </c>
      <c r="I21" s="14">
        <v>0</v>
      </c>
      <c r="J21" s="5">
        <v>28</v>
      </c>
      <c r="K21" s="5">
        <v>19</v>
      </c>
      <c r="L21" s="5">
        <v>0</v>
      </c>
      <c r="M21" s="5">
        <v>2</v>
      </c>
      <c r="N21" s="32">
        <f t="shared" si="0"/>
        <v>0.10526315789473684</v>
      </c>
      <c r="O21" s="5">
        <v>2</v>
      </c>
      <c r="P21" s="5">
        <v>0</v>
      </c>
      <c r="Q21" s="32">
        <f t="shared" si="1"/>
        <v>7.1428571428571425E-2</v>
      </c>
      <c r="R21" s="32">
        <f t="shared" si="2"/>
        <v>0</v>
      </c>
      <c r="S21" s="32">
        <f t="shared" si="3"/>
        <v>0</v>
      </c>
      <c r="T21" s="32">
        <f t="shared" si="4"/>
        <v>5.5401662049861496E-3</v>
      </c>
      <c r="U21" s="13">
        <v>0</v>
      </c>
      <c r="V21" s="13">
        <v>0</v>
      </c>
      <c r="W21" s="13">
        <f t="shared" si="5"/>
        <v>100</v>
      </c>
      <c r="X21" s="13">
        <f t="shared" si="6"/>
        <v>100</v>
      </c>
    </row>
    <row r="22" spans="2:24">
      <c r="B22" s="4">
        <v>44117</v>
      </c>
      <c r="C22" s="13">
        <v>843</v>
      </c>
      <c r="D22" s="13">
        <v>1017.5165000000001</v>
      </c>
      <c r="E22" s="13">
        <v>1017.5165000000001</v>
      </c>
      <c r="F22" s="13">
        <v>0</v>
      </c>
      <c r="G22" s="14">
        <v>0</v>
      </c>
      <c r="H22" s="14">
        <v>0</v>
      </c>
      <c r="I22" s="14">
        <v>0</v>
      </c>
      <c r="J22" s="5">
        <v>29</v>
      </c>
      <c r="K22" s="5">
        <v>19</v>
      </c>
      <c r="L22" s="5">
        <v>0</v>
      </c>
      <c r="M22" s="5">
        <v>2</v>
      </c>
      <c r="N22" s="32">
        <f t="shared" si="0"/>
        <v>0.10526315789473684</v>
      </c>
      <c r="O22" s="5">
        <v>2</v>
      </c>
      <c r="P22" s="5">
        <v>0</v>
      </c>
      <c r="Q22" s="32">
        <f t="shared" si="1"/>
        <v>6.8965517241379309E-2</v>
      </c>
      <c r="R22" s="32">
        <f t="shared" si="2"/>
        <v>0</v>
      </c>
      <c r="S22" s="32">
        <f t="shared" si="3"/>
        <v>0</v>
      </c>
      <c r="T22" s="32">
        <f t="shared" si="4"/>
        <v>5.5401662049861496E-3</v>
      </c>
      <c r="U22" s="13">
        <v>0</v>
      </c>
      <c r="V22" s="13">
        <v>0</v>
      </c>
      <c r="W22" s="13">
        <f t="shared" si="5"/>
        <v>100</v>
      </c>
      <c r="X22" s="13">
        <f t="shared" si="6"/>
        <v>100</v>
      </c>
    </row>
    <row r="23" spans="2:24">
      <c r="B23" s="31">
        <v>44118</v>
      </c>
      <c r="C23" s="13">
        <v>766.38333333333333</v>
      </c>
      <c r="D23" s="13">
        <v>1259</v>
      </c>
      <c r="E23" s="13">
        <v>1798.5</v>
      </c>
      <c r="F23" s="13">
        <v>0</v>
      </c>
      <c r="G23" s="14">
        <v>0</v>
      </c>
      <c r="H23" s="14">
        <v>0</v>
      </c>
      <c r="I23" s="14">
        <v>0</v>
      </c>
      <c r="J23" s="5">
        <v>33</v>
      </c>
      <c r="K23" s="5">
        <v>21</v>
      </c>
      <c r="L23" s="5">
        <v>0</v>
      </c>
      <c r="M23" s="5">
        <v>2</v>
      </c>
      <c r="N23" s="32">
        <f t="shared" si="0"/>
        <v>9.5238095238095233E-2</v>
      </c>
      <c r="O23" s="5">
        <v>4</v>
      </c>
      <c r="P23" s="5">
        <v>1</v>
      </c>
      <c r="Q23" s="32">
        <f t="shared" si="1"/>
        <v>0.12121212121212122</v>
      </c>
      <c r="R23" s="32">
        <f t="shared" si="2"/>
        <v>0</v>
      </c>
      <c r="S23" s="32">
        <f t="shared" si="3"/>
        <v>4.7619047619047616E-2</v>
      </c>
      <c r="T23" s="32">
        <f t="shared" si="4"/>
        <v>4.5351473922902496E-3</v>
      </c>
      <c r="U23" s="13">
        <v>0</v>
      </c>
      <c r="V23" s="13">
        <v>0</v>
      </c>
      <c r="W23" s="13">
        <f t="shared" si="5"/>
        <v>100</v>
      </c>
      <c r="X23" s="13">
        <f t="shared" si="6"/>
        <v>100</v>
      </c>
    </row>
    <row r="24" spans="2:24">
      <c r="B24" s="31">
        <v>44119</v>
      </c>
      <c r="C24" s="13">
        <v>784.69149999999991</v>
      </c>
      <c r="D24" s="13">
        <v>813.40733333333321</v>
      </c>
      <c r="E24" s="13">
        <v>1162.1109999999999</v>
      </c>
      <c r="F24" s="13">
        <v>0</v>
      </c>
      <c r="G24" s="14">
        <v>0</v>
      </c>
      <c r="H24" s="14">
        <v>0</v>
      </c>
      <c r="I24" s="14">
        <v>0</v>
      </c>
      <c r="J24" s="5">
        <v>29</v>
      </c>
      <c r="K24" s="5">
        <v>19</v>
      </c>
      <c r="L24" s="5">
        <v>0</v>
      </c>
      <c r="M24" s="5">
        <v>4</v>
      </c>
      <c r="N24" s="32">
        <f t="shared" si="0"/>
        <v>0.21052631578947367</v>
      </c>
      <c r="O24" s="5">
        <v>4</v>
      </c>
      <c r="P24" s="5">
        <v>0</v>
      </c>
      <c r="Q24" s="32">
        <f t="shared" si="1"/>
        <v>0.13793103448275862</v>
      </c>
      <c r="R24" s="32">
        <f t="shared" si="2"/>
        <v>0</v>
      </c>
      <c r="S24" s="32">
        <f t="shared" si="3"/>
        <v>0</v>
      </c>
      <c r="T24" s="32">
        <f t="shared" si="4"/>
        <v>1.1080332409972299E-2</v>
      </c>
      <c r="U24" s="13">
        <v>0</v>
      </c>
      <c r="V24" s="13">
        <v>0</v>
      </c>
      <c r="W24" s="13">
        <f t="shared" si="5"/>
        <v>100</v>
      </c>
      <c r="X24" s="13">
        <f t="shared" si="6"/>
        <v>100</v>
      </c>
    </row>
    <row r="25" spans="2:24">
      <c r="B25" s="31">
        <v>44120</v>
      </c>
      <c r="C25" s="13">
        <v>908.41499999999996</v>
      </c>
      <c r="D25" s="13">
        <v>1121.4445000000001</v>
      </c>
      <c r="E25" s="13">
        <v>1121.4445000000001</v>
      </c>
      <c r="F25" s="13">
        <v>0</v>
      </c>
      <c r="G25" s="14">
        <v>0</v>
      </c>
      <c r="H25" s="14">
        <v>0</v>
      </c>
      <c r="I25" s="14">
        <v>0</v>
      </c>
      <c r="J25" s="5">
        <v>28</v>
      </c>
      <c r="K25" s="5">
        <v>18</v>
      </c>
      <c r="L25" s="5">
        <v>0</v>
      </c>
      <c r="M25" s="5">
        <v>4</v>
      </c>
      <c r="N25" s="32">
        <f t="shared" si="0"/>
        <v>0.22222222222222221</v>
      </c>
      <c r="O25" s="5">
        <v>4</v>
      </c>
      <c r="P25" s="5">
        <v>0</v>
      </c>
      <c r="Q25" s="32">
        <f t="shared" si="1"/>
        <v>0.14285714285714285</v>
      </c>
      <c r="R25" s="32">
        <f t="shared" si="2"/>
        <v>0</v>
      </c>
      <c r="S25" s="32">
        <f t="shared" si="3"/>
        <v>0</v>
      </c>
      <c r="T25" s="32">
        <f t="shared" si="4"/>
        <v>1.2345679012345678E-2</v>
      </c>
      <c r="U25" s="13">
        <v>0</v>
      </c>
      <c r="V25" s="13">
        <v>0</v>
      </c>
      <c r="W25" s="13">
        <f t="shared" si="5"/>
        <v>100</v>
      </c>
      <c r="X25" s="13">
        <f t="shared" si="6"/>
        <v>100</v>
      </c>
    </row>
    <row r="26" spans="2:24">
      <c r="B26" s="20">
        <v>44121</v>
      </c>
      <c r="C26" s="13">
        <v>971.00733333333335</v>
      </c>
      <c r="D26" s="13">
        <v>1210.972</v>
      </c>
      <c r="E26" s="13">
        <v>1210.972</v>
      </c>
      <c r="F26" s="13">
        <v>0</v>
      </c>
      <c r="G26" s="14">
        <v>0</v>
      </c>
      <c r="H26" s="14">
        <v>0</v>
      </c>
      <c r="I26" s="14">
        <v>0</v>
      </c>
      <c r="J26" s="5">
        <v>29</v>
      </c>
      <c r="K26" s="5">
        <v>19</v>
      </c>
      <c r="L26" s="5">
        <v>0</v>
      </c>
      <c r="M26" s="5">
        <v>2</v>
      </c>
      <c r="N26" s="32">
        <f t="shared" si="0"/>
        <v>0.10526315789473684</v>
      </c>
      <c r="O26" s="5">
        <v>2</v>
      </c>
      <c r="P26" s="5">
        <v>0</v>
      </c>
      <c r="Q26" s="32">
        <f t="shared" si="1"/>
        <v>6.8965517241379309E-2</v>
      </c>
      <c r="R26" s="32">
        <f t="shared" si="2"/>
        <v>0</v>
      </c>
      <c r="S26" s="32">
        <f t="shared" si="3"/>
        <v>0</v>
      </c>
      <c r="T26" s="32">
        <f t="shared" si="4"/>
        <v>5.5401662049861496E-3</v>
      </c>
      <c r="U26" s="13">
        <v>0</v>
      </c>
      <c r="V26" s="13">
        <v>0</v>
      </c>
      <c r="W26" s="13">
        <f t="shared" si="5"/>
        <v>100</v>
      </c>
      <c r="X26" s="13">
        <f t="shared" si="6"/>
        <v>100</v>
      </c>
    </row>
    <row r="27" spans="2:24">
      <c r="B27" s="20">
        <v>44122</v>
      </c>
      <c r="C27" s="13">
        <v>957.04033333333336</v>
      </c>
      <c r="D27" s="13">
        <v>1192.7429999999999</v>
      </c>
      <c r="E27" s="13">
        <v>1192.7429999999999</v>
      </c>
      <c r="F27" s="13">
        <v>0</v>
      </c>
      <c r="G27" s="14">
        <v>0</v>
      </c>
      <c r="H27" s="14">
        <v>0</v>
      </c>
      <c r="I27" s="14">
        <v>0</v>
      </c>
      <c r="J27" s="5">
        <v>21</v>
      </c>
      <c r="K27" s="5">
        <v>12</v>
      </c>
      <c r="L27" s="5">
        <v>0</v>
      </c>
      <c r="M27" s="5">
        <v>1</v>
      </c>
      <c r="N27" s="32">
        <f t="shared" si="0"/>
        <v>8.3333333333333329E-2</v>
      </c>
      <c r="O27" s="5">
        <v>2</v>
      </c>
      <c r="P27" s="5">
        <v>0</v>
      </c>
      <c r="Q27" s="32">
        <f t="shared" si="1"/>
        <v>9.5238095238095233E-2</v>
      </c>
      <c r="R27" s="32">
        <f t="shared" si="2"/>
        <v>0</v>
      </c>
      <c r="S27" s="32">
        <f t="shared" si="3"/>
        <v>0</v>
      </c>
      <c r="T27" s="32">
        <f t="shared" si="4"/>
        <v>6.9444444444444441E-3</v>
      </c>
      <c r="U27" s="13">
        <v>0</v>
      </c>
      <c r="V27" s="13">
        <v>0</v>
      </c>
      <c r="W27" s="13">
        <f t="shared" si="5"/>
        <v>100</v>
      </c>
      <c r="X27" s="13">
        <f t="shared" si="6"/>
        <v>100</v>
      </c>
    </row>
    <row r="28" spans="2:24">
      <c r="B28" s="21">
        <v>44123</v>
      </c>
      <c r="C28" s="13">
        <v>1766.8500000000001</v>
      </c>
      <c r="D28" s="13">
        <v>2393.75</v>
      </c>
      <c r="E28" s="13">
        <v>2393.75</v>
      </c>
      <c r="F28" s="13">
        <v>0</v>
      </c>
      <c r="G28" s="14">
        <v>0</v>
      </c>
      <c r="H28" s="14">
        <v>0</v>
      </c>
      <c r="I28" s="14">
        <v>0</v>
      </c>
      <c r="J28" s="5">
        <v>21</v>
      </c>
      <c r="K28" s="5">
        <v>13</v>
      </c>
      <c r="L28" s="5">
        <v>0</v>
      </c>
      <c r="M28" s="5">
        <v>2</v>
      </c>
      <c r="N28" s="32">
        <f t="shared" si="0"/>
        <v>0.15384615384615385</v>
      </c>
      <c r="O28" s="5">
        <v>4</v>
      </c>
      <c r="P28" s="5">
        <v>2</v>
      </c>
      <c r="Q28" s="32">
        <f t="shared" si="1"/>
        <v>0.19047619047619047</v>
      </c>
      <c r="R28" s="32">
        <f t="shared" si="2"/>
        <v>0</v>
      </c>
      <c r="S28" s="32">
        <f t="shared" si="3"/>
        <v>0.15384615384615385</v>
      </c>
      <c r="T28" s="32">
        <f t="shared" si="4"/>
        <v>1.183431952662722E-2</v>
      </c>
      <c r="U28" s="13">
        <v>0</v>
      </c>
      <c r="V28" s="13">
        <v>0</v>
      </c>
      <c r="W28" s="13">
        <f t="shared" si="5"/>
        <v>100</v>
      </c>
      <c r="X28" s="13">
        <f t="shared" si="6"/>
        <v>100</v>
      </c>
    </row>
    <row r="29" spans="2:24">
      <c r="B29" s="4">
        <v>44124</v>
      </c>
      <c r="C29" s="13">
        <v>775.72200000000009</v>
      </c>
      <c r="D29" s="13">
        <v>898.66650000000004</v>
      </c>
      <c r="E29" s="13">
        <v>898.66650000000004</v>
      </c>
      <c r="F29" s="13">
        <v>0</v>
      </c>
      <c r="G29" s="14">
        <v>0</v>
      </c>
      <c r="H29" s="14">
        <v>0</v>
      </c>
      <c r="I29" s="14">
        <v>0</v>
      </c>
      <c r="J29" s="5">
        <v>12</v>
      </c>
      <c r="K29" s="5">
        <v>6</v>
      </c>
      <c r="L29" s="5">
        <v>0</v>
      </c>
      <c r="M29" s="5">
        <v>0</v>
      </c>
      <c r="N29" s="32">
        <f t="shared" si="0"/>
        <v>0</v>
      </c>
      <c r="O29" s="5">
        <v>0</v>
      </c>
      <c r="P29" s="5">
        <v>0</v>
      </c>
      <c r="Q29" s="32">
        <f t="shared" si="1"/>
        <v>0</v>
      </c>
      <c r="R29" s="32">
        <f t="shared" si="2"/>
        <v>0</v>
      </c>
      <c r="S29" s="32">
        <f t="shared" si="3"/>
        <v>0</v>
      </c>
      <c r="T29" s="32">
        <f t="shared" si="4"/>
        <v>0</v>
      </c>
      <c r="U29" s="13">
        <v>0</v>
      </c>
      <c r="V29" s="13">
        <v>0</v>
      </c>
      <c r="W29" s="13">
        <f t="shared" si="5"/>
        <v>100</v>
      </c>
      <c r="X29" s="13">
        <f t="shared" si="6"/>
        <v>100</v>
      </c>
    </row>
    <row r="30" spans="2:24">
      <c r="B30" s="31">
        <v>44125</v>
      </c>
      <c r="C30" s="13">
        <v>602.55566666666664</v>
      </c>
      <c r="D30" s="13">
        <v>766.14433333333329</v>
      </c>
      <c r="E30" s="13">
        <v>1060.2165</v>
      </c>
      <c r="F30" s="13">
        <v>0</v>
      </c>
      <c r="G30" s="14">
        <v>0</v>
      </c>
      <c r="H30" s="14">
        <v>0</v>
      </c>
      <c r="I30" s="14">
        <v>0</v>
      </c>
      <c r="J30" s="5">
        <v>21</v>
      </c>
      <c r="K30" s="5">
        <v>13</v>
      </c>
      <c r="L30" s="5">
        <v>0</v>
      </c>
      <c r="M30" s="5">
        <v>2</v>
      </c>
      <c r="N30" s="32">
        <f t="shared" si="0"/>
        <v>0.15384615384615385</v>
      </c>
      <c r="O30" s="5">
        <v>3</v>
      </c>
      <c r="P30" s="5">
        <v>0</v>
      </c>
      <c r="Q30" s="32">
        <f t="shared" si="1"/>
        <v>0.14285714285714285</v>
      </c>
      <c r="R30" s="32">
        <f t="shared" si="2"/>
        <v>0</v>
      </c>
      <c r="S30" s="32">
        <f t="shared" si="3"/>
        <v>0</v>
      </c>
      <c r="T30" s="32">
        <f t="shared" si="4"/>
        <v>1.183431952662722E-2</v>
      </c>
      <c r="U30" s="13">
        <v>0</v>
      </c>
      <c r="V30" s="13">
        <v>0</v>
      </c>
      <c r="W30" s="13">
        <f t="shared" si="5"/>
        <v>100</v>
      </c>
      <c r="X30" s="13">
        <f t="shared" si="6"/>
        <v>100</v>
      </c>
    </row>
    <row r="31" spans="2:24">
      <c r="B31" s="31">
        <v>44126</v>
      </c>
      <c r="C31" s="13">
        <v>782.82600000000002</v>
      </c>
      <c r="D31" s="13">
        <v>791.88700000000006</v>
      </c>
      <c r="E31" s="13">
        <v>1119.5805</v>
      </c>
      <c r="F31" s="13">
        <v>0</v>
      </c>
      <c r="G31" s="14">
        <v>0</v>
      </c>
      <c r="H31" s="14">
        <v>0</v>
      </c>
      <c r="I31" s="14">
        <v>0</v>
      </c>
      <c r="J31" s="5">
        <v>25</v>
      </c>
      <c r="K31" s="5">
        <v>17</v>
      </c>
      <c r="L31" s="5">
        <v>0</v>
      </c>
      <c r="M31" s="5">
        <v>2</v>
      </c>
      <c r="N31" s="32">
        <f t="shared" si="0"/>
        <v>0.11764705882352941</v>
      </c>
      <c r="O31" s="5">
        <v>2</v>
      </c>
      <c r="P31" s="5">
        <v>0</v>
      </c>
      <c r="Q31" s="32">
        <f t="shared" si="1"/>
        <v>0.08</v>
      </c>
      <c r="R31" s="32">
        <f t="shared" si="2"/>
        <v>0</v>
      </c>
      <c r="S31" s="32">
        <f t="shared" si="3"/>
        <v>0</v>
      </c>
      <c r="T31" s="32">
        <f t="shared" si="4"/>
        <v>6.920415224913495E-3</v>
      </c>
      <c r="U31" s="13">
        <v>0</v>
      </c>
      <c r="V31" s="13">
        <v>0</v>
      </c>
      <c r="W31" s="13">
        <f t="shared" si="5"/>
        <v>100</v>
      </c>
      <c r="X31" s="13">
        <f t="shared" si="6"/>
        <v>100</v>
      </c>
    </row>
    <row r="32" spans="2:24">
      <c r="B32" s="31">
        <v>44127</v>
      </c>
      <c r="C32" s="13">
        <v>842.29733333333331</v>
      </c>
      <c r="D32" s="13">
        <v>1018.7265</v>
      </c>
      <c r="E32" s="13">
        <v>1018.7265</v>
      </c>
      <c r="F32" s="13">
        <v>0</v>
      </c>
      <c r="G32" s="14">
        <v>0</v>
      </c>
      <c r="H32" s="14">
        <v>0</v>
      </c>
      <c r="I32" s="14">
        <v>0</v>
      </c>
      <c r="J32" s="5">
        <v>22</v>
      </c>
      <c r="K32" s="5">
        <v>13</v>
      </c>
      <c r="L32" s="5">
        <v>0</v>
      </c>
      <c r="M32" s="5">
        <v>0</v>
      </c>
      <c r="N32" s="32">
        <f t="shared" si="0"/>
        <v>0</v>
      </c>
      <c r="O32" s="5">
        <v>0</v>
      </c>
      <c r="P32" s="5">
        <v>0</v>
      </c>
      <c r="Q32" s="32">
        <f t="shared" si="1"/>
        <v>0</v>
      </c>
      <c r="R32" s="32">
        <f t="shared" si="2"/>
        <v>0</v>
      </c>
      <c r="S32" s="32">
        <f t="shared" si="3"/>
        <v>0</v>
      </c>
      <c r="T32" s="32">
        <f t="shared" si="4"/>
        <v>0</v>
      </c>
      <c r="U32" s="13">
        <v>0</v>
      </c>
      <c r="V32" s="13">
        <v>0</v>
      </c>
      <c r="W32" s="13">
        <f t="shared" si="5"/>
        <v>100</v>
      </c>
      <c r="X32" s="13">
        <f t="shared" si="6"/>
        <v>100</v>
      </c>
    </row>
    <row r="33" spans="2:24">
      <c r="B33" s="20">
        <v>44128</v>
      </c>
      <c r="C33" s="13">
        <v>789.61900000000003</v>
      </c>
      <c r="D33" s="13">
        <v>912.21399999999994</v>
      </c>
      <c r="E33" s="13">
        <v>912.21399999999994</v>
      </c>
      <c r="F33" s="13">
        <v>0</v>
      </c>
      <c r="G33" s="14">
        <v>0</v>
      </c>
      <c r="H33" s="14">
        <v>0</v>
      </c>
      <c r="I33" s="14">
        <v>0</v>
      </c>
      <c r="J33" s="5">
        <v>22</v>
      </c>
      <c r="K33" s="5">
        <v>14</v>
      </c>
      <c r="L33" s="5">
        <v>0</v>
      </c>
      <c r="M33" s="5">
        <v>0</v>
      </c>
      <c r="N33" s="32">
        <f t="shared" si="0"/>
        <v>0</v>
      </c>
      <c r="O33" s="5">
        <v>0</v>
      </c>
      <c r="P33" s="5">
        <v>0</v>
      </c>
      <c r="Q33" s="32">
        <f t="shared" si="1"/>
        <v>0</v>
      </c>
      <c r="R33" s="32">
        <f t="shared" si="2"/>
        <v>0</v>
      </c>
      <c r="S33" s="32">
        <f t="shared" si="3"/>
        <v>0</v>
      </c>
      <c r="T33" s="32">
        <f t="shared" si="4"/>
        <v>0</v>
      </c>
      <c r="U33" s="13">
        <v>0</v>
      </c>
      <c r="V33" s="13">
        <v>0</v>
      </c>
      <c r="W33" s="13">
        <f t="shared" si="5"/>
        <v>100</v>
      </c>
      <c r="X33" s="13">
        <f t="shared" si="6"/>
        <v>100</v>
      </c>
    </row>
    <row r="34" spans="2:24">
      <c r="B34" s="20">
        <v>44129</v>
      </c>
      <c r="C34" s="13">
        <v>9149.7250000000004</v>
      </c>
      <c r="D34" s="13">
        <v>25910.286</v>
      </c>
      <c r="E34" s="13">
        <v>25910.286</v>
      </c>
      <c r="F34" s="13">
        <v>0</v>
      </c>
      <c r="G34" s="14">
        <v>0</v>
      </c>
      <c r="H34" s="14">
        <v>0</v>
      </c>
      <c r="I34" s="14">
        <v>0</v>
      </c>
      <c r="J34" s="5">
        <v>18</v>
      </c>
      <c r="K34" s="5">
        <v>7</v>
      </c>
      <c r="L34" s="5">
        <v>3</v>
      </c>
      <c r="M34" s="5">
        <v>3</v>
      </c>
      <c r="N34" s="32">
        <f t="shared" si="0"/>
        <v>0.42857142857142855</v>
      </c>
      <c r="O34" s="5">
        <v>6</v>
      </c>
      <c r="P34" s="5">
        <v>3</v>
      </c>
      <c r="Q34" s="32">
        <f t="shared" si="1"/>
        <v>0.33333333333333331</v>
      </c>
      <c r="R34" s="32">
        <f t="shared" si="2"/>
        <v>0.16666666666666666</v>
      </c>
      <c r="S34" s="32">
        <f t="shared" si="3"/>
        <v>0.42857142857142855</v>
      </c>
      <c r="T34" s="32">
        <f t="shared" si="4"/>
        <v>6.1224489795918366E-2</v>
      </c>
      <c r="U34" s="13">
        <v>0</v>
      </c>
      <c r="V34" s="13">
        <v>0</v>
      </c>
      <c r="W34" s="13">
        <f t="shared" si="5"/>
        <v>100</v>
      </c>
      <c r="X34" s="13">
        <f t="shared" si="6"/>
        <v>100</v>
      </c>
    </row>
    <row r="35" spans="2:24">
      <c r="B35" s="21">
        <v>44130</v>
      </c>
      <c r="C35" s="13">
        <v>363.40266666666668</v>
      </c>
      <c r="D35" s="13">
        <v>307.875</v>
      </c>
      <c r="E35" s="13">
        <v>307.875</v>
      </c>
      <c r="F35" s="13">
        <v>0</v>
      </c>
      <c r="G35" s="14">
        <v>0</v>
      </c>
      <c r="H35" s="14">
        <v>0</v>
      </c>
      <c r="I35" s="14">
        <v>0</v>
      </c>
      <c r="J35" s="5">
        <v>18</v>
      </c>
      <c r="K35" s="5">
        <v>10</v>
      </c>
      <c r="L35" s="5">
        <v>0</v>
      </c>
      <c r="M35" s="5">
        <v>0</v>
      </c>
      <c r="N35" s="32">
        <f t="shared" si="0"/>
        <v>0</v>
      </c>
      <c r="O35" s="5">
        <v>7</v>
      </c>
      <c r="P35" s="5">
        <v>7</v>
      </c>
      <c r="Q35" s="32">
        <f t="shared" si="1"/>
        <v>0.3888888888888889</v>
      </c>
      <c r="R35" s="32">
        <f t="shared" si="2"/>
        <v>0</v>
      </c>
      <c r="S35" s="32">
        <f t="shared" si="3"/>
        <v>0.7</v>
      </c>
      <c r="T35" s="32">
        <f t="shared" si="4"/>
        <v>0</v>
      </c>
      <c r="U35" s="13">
        <v>0</v>
      </c>
      <c r="V35" s="13">
        <v>0</v>
      </c>
      <c r="W35" s="13">
        <f t="shared" si="5"/>
        <v>100</v>
      </c>
      <c r="X35" s="13">
        <f t="shared" si="6"/>
        <v>100</v>
      </c>
    </row>
    <row r="36" spans="2:24">
      <c r="B36" s="4">
        <v>44131</v>
      </c>
      <c r="C36" s="13">
        <v>797.58333333333337</v>
      </c>
      <c r="D36" s="13">
        <v>943.625</v>
      </c>
      <c r="E36" s="13">
        <v>943.625</v>
      </c>
      <c r="F36" s="13">
        <v>0</v>
      </c>
      <c r="G36" s="14">
        <v>0</v>
      </c>
      <c r="H36" s="14">
        <v>0</v>
      </c>
      <c r="I36" s="14">
        <v>0</v>
      </c>
      <c r="J36" s="5">
        <v>24</v>
      </c>
      <c r="K36" s="5">
        <v>16</v>
      </c>
      <c r="L36" s="5">
        <v>0</v>
      </c>
      <c r="M36" s="5">
        <v>0</v>
      </c>
      <c r="N36" s="32">
        <f t="shared" si="0"/>
        <v>0</v>
      </c>
      <c r="O36" s="5">
        <v>2</v>
      </c>
      <c r="P36" s="5">
        <v>2</v>
      </c>
      <c r="Q36" s="32">
        <f t="shared" si="1"/>
        <v>8.3333333333333329E-2</v>
      </c>
      <c r="R36" s="32">
        <f t="shared" si="2"/>
        <v>0</v>
      </c>
      <c r="S36" s="32">
        <f t="shared" si="3"/>
        <v>0.125</v>
      </c>
      <c r="T36" s="32">
        <f t="shared" si="4"/>
        <v>0</v>
      </c>
      <c r="U36" s="13">
        <v>0</v>
      </c>
      <c r="V36" s="13">
        <v>0</v>
      </c>
      <c r="W36" s="13">
        <f t="shared" si="5"/>
        <v>100</v>
      </c>
      <c r="X36" s="13">
        <f t="shared" si="6"/>
        <v>100</v>
      </c>
    </row>
    <row r="37" spans="2:24">
      <c r="B37" s="31">
        <v>44132</v>
      </c>
      <c r="C37" s="13">
        <v>1633.2083333333333</v>
      </c>
      <c r="D37" s="13">
        <v>2213.6750000000002</v>
      </c>
      <c r="E37" s="13">
        <v>2213.6750000000002</v>
      </c>
      <c r="F37" s="13">
        <v>0</v>
      </c>
      <c r="G37" s="14">
        <v>0</v>
      </c>
      <c r="H37" s="14">
        <v>0</v>
      </c>
      <c r="I37" s="14">
        <v>0</v>
      </c>
      <c r="J37" s="5">
        <v>22</v>
      </c>
      <c r="K37" s="5">
        <v>14</v>
      </c>
      <c r="L37" s="5">
        <v>0</v>
      </c>
      <c r="M37" s="5">
        <v>0</v>
      </c>
      <c r="N37" s="32">
        <f t="shared" si="0"/>
        <v>0</v>
      </c>
      <c r="O37" s="5">
        <v>6</v>
      </c>
      <c r="P37" s="5">
        <v>6</v>
      </c>
      <c r="Q37" s="32">
        <f t="shared" si="1"/>
        <v>0.27272727272727271</v>
      </c>
      <c r="R37" s="32">
        <f t="shared" si="2"/>
        <v>0</v>
      </c>
      <c r="S37" s="32">
        <f t="shared" si="3"/>
        <v>0.42857142857142855</v>
      </c>
      <c r="T37" s="32">
        <f t="shared" si="4"/>
        <v>0</v>
      </c>
      <c r="U37" s="13">
        <v>0</v>
      </c>
      <c r="V37" s="13">
        <v>0</v>
      </c>
      <c r="W37" s="13">
        <f t="shared" si="5"/>
        <v>100</v>
      </c>
      <c r="X37" s="13">
        <f t="shared" si="6"/>
        <v>100</v>
      </c>
    </row>
    <row r="38" spans="2:24">
      <c r="B38" s="31">
        <v>44133</v>
      </c>
      <c r="C38" s="13">
        <v>359.11116666666663</v>
      </c>
      <c r="D38" s="13">
        <v>402.72233333333332</v>
      </c>
      <c r="E38" s="13">
        <v>504.83350000000002</v>
      </c>
      <c r="F38" s="13">
        <v>0</v>
      </c>
      <c r="G38" s="14">
        <v>0</v>
      </c>
      <c r="H38" s="14">
        <v>0</v>
      </c>
      <c r="I38" s="14">
        <v>0</v>
      </c>
      <c r="J38" s="5">
        <v>24</v>
      </c>
      <c r="K38" s="5">
        <v>12</v>
      </c>
      <c r="L38" s="5">
        <v>0</v>
      </c>
      <c r="M38" s="5">
        <v>0</v>
      </c>
      <c r="N38" s="32">
        <f t="shared" si="0"/>
        <v>0</v>
      </c>
      <c r="O38" s="5">
        <v>7</v>
      </c>
      <c r="P38" s="5">
        <v>5</v>
      </c>
      <c r="Q38" s="32">
        <f t="shared" si="1"/>
        <v>0.29166666666666669</v>
      </c>
      <c r="R38" s="32">
        <f t="shared" si="2"/>
        <v>0</v>
      </c>
      <c r="S38" s="32">
        <f t="shared" si="3"/>
        <v>0.41666666666666669</v>
      </c>
      <c r="T38" s="32">
        <f t="shared" si="4"/>
        <v>0</v>
      </c>
      <c r="U38" s="13">
        <v>0</v>
      </c>
      <c r="V38" s="13">
        <v>0</v>
      </c>
      <c r="W38" s="13">
        <f t="shared" si="5"/>
        <v>100</v>
      </c>
      <c r="X38" s="13">
        <f t="shared" si="6"/>
        <v>100</v>
      </c>
    </row>
    <row r="39" spans="2:24">
      <c r="B39" s="21">
        <v>44134</v>
      </c>
      <c r="C39" s="13">
        <v>437.56442857142855</v>
      </c>
      <c r="D39" s="13">
        <v>384.67340000000002</v>
      </c>
      <c r="E39" s="13">
        <v>433.21675000000005</v>
      </c>
      <c r="F39" s="13">
        <v>0</v>
      </c>
      <c r="G39" s="14">
        <v>0</v>
      </c>
      <c r="H39" s="14">
        <v>0</v>
      </c>
      <c r="I39" s="14">
        <v>0</v>
      </c>
      <c r="J39" s="5">
        <v>46</v>
      </c>
      <c r="K39" s="5">
        <v>21</v>
      </c>
      <c r="L39" s="5">
        <v>0</v>
      </c>
      <c r="M39" s="5">
        <v>2</v>
      </c>
      <c r="N39" s="32">
        <f t="shared" si="0"/>
        <v>9.5238095238095233E-2</v>
      </c>
      <c r="O39" s="5">
        <v>12</v>
      </c>
      <c r="P39" s="5">
        <v>10</v>
      </c>
      <c r="Q39" s="32">
        <f t="shared" si="1"/>
        <v>0.2608695652173913</v>
      </c>
      <c r="R39" s="32">
        <f t="shared" si="2"/>
        <v>0</v>
      </c>
      <c r="S39" s="32">
        <f t="shared" si="3"/>
        <v>0.47619047619047616</v>
      </c>
      <c r="T39" s="32">
        <f t="shared" si="4"/>
        <v>4.5351473922902496E-3</v>
      </c>
      <c r="U39" s="13">
        <v>0</v>
      </c>
      <c r="V39" s="13">
        <v>0</v>
      </c>
      <c r="W39" s="13">
        <f t="shared" si="5"/>
        <v>100</v>
      </c>
      <c r="X39" s="13">
        <f t="shared" si="6"/>
        <v>100</v>
      </c>
    </row>
    <row r="40" spans="2:24">
      <c r="B40" s="20">
        <v>44135</v>
      </c>
      <c r="C40" s="13">
        <v>1057.163</v>
      </c>
      <c r="D40" s="13">
        <v>1334.8789999999999</v>
      </c>
      <c r="E40" s="13">
        <v>1334.8789999999999</v>
      </c>
      <c r="F40" s="13">
        <v>0</v>
      </c>
      <c r="G40" s="14">
        <v>0</v>
      </c>
      <c r="H40" s="14">
        <v>0</v>
      </c>
      <c r="I40" s="14">
        <v>0</v>
      </c>
      <c r="J40" s="5">
        <v>22</v>
      </c>
      <c r="K40" s="5">
        <v>14</v>
      </c>
      <c r="L40" s="5">
        <v>0</v>
      </c>
      <c r="M40" s="5">
        <v>2</v>
      </c>
      <c r="N40" s="32">
        <f t="shared" si="0"/>
        <v>0.14285714285714285</v>
      </c>
      <c r="O40" s="5">
        <v>9</v>
      </c>
      <c r="P40" s="5">
        <v>7</v>
      </c>
      <c r="Q40" s="32">
        <f t="shared" ref="Q40" si="7">IF(O40=0,0,O40/J40)</f>
        <v>0.40909090909090912</v>
      </c>
      <c r="R40" s="32">
        <f t="shared" ref="R40" si="8">IF(L40=0,0,L40/J40)</f>
        <v>0</v>
      </c>
      <c r="S40" s="32">
        <f t="shared" ref="S40" si="9">IF(P40=0,0,P40/K40)</f>
        <v>0.5</v>
      </c>
      <c r="T40" s="32">
        <f t="shared" ref="T40" si="10">IF(N40=0,0,N40/K40)</f>
        <v>1.020408163265306E-2</v>
      </c>
      <c r="U40" s="13">
        <v>0</v>
      </c>
      <c r="V40" s="13">
        <v>0</v>
      </c>
      <c r="W40" s="13">
        <f t="shared" ref="W40" si="11">100-U40</f>
        <v>100</v>
      </c>
      <c r="X40" s="13">
        <f t="shared" ref="X40" si="12">100-V40</f>
        <v>100</v>
      </c>
    </row>
    <row r="41" spans="2:24">
      <c r="B41" s="15" t="s">
        <v>2</v>
      </c>
      <c r="C41" s="16">
        <v>109406.47999999998</v>
      </c>
      <c r="D41" s="16">
        <v>94509.771000000008</v>
      </c>
      <c r="E41" s="16">
        <v>92628.271000000008</v>
      </c>
      <c r="F41" s="16">
        <v>0</v>
      </c>
      <c r="G41" s="22">
        <v>0</v>
      </c>
      <c r="H41" s="22">
        <v>0</v>
      </c>
      <c r="I41" s="22">
        <v>0</v>
      </c>
      <c r="J41" s="16">
        <v>814</v>
      </c>
      <c r="K41" s="16">
        <v>502</v>
      </c>
      <c r="L41" s="16">
        <v>3</v>
      </c>
      <c r="M41" s="16">
        <v>47</v>
      </c>
      <c r="N41" s="17" t="s">
        <v>34</v>
      </c>
      <c r="O41" s="16">
        <v>98</v>
      </c>
      <c r="P41" s="16">
        <v>44</v>
      </c>
      <c r="Q41" s="17" t="s">
        <v>34</v>
      </c>
      <c r="R41" s="17" t="s">
        <v>34</v>
      </c>
      <c r="S41" s="17" t="s">
        <v>34</v>
      </c>
      <c r="T41" s="17" t="s">
        <v>34</v>
      </c>
      <c r="U41" s="17" t="s">
        <v>34</v>
      </c>
      <c r="V41" s="17" t="s">
        <v>34</v>
      </c>
      <c r="W41" s="17" t="s">
        <v>34</v>
      </c>
      <c r="X41" s="17" t="s">
        <v>34</v>
      </c>
    </row>
    <row r="42" spans="2:24" ht="25.5">
      <c r="B42" s="19" t="s">
        <v>3</v>
      </c>
      <c r="C42" s="18">
        <v>1119.0099987711214</v>
      </c>
      <c r="D42" s="18">
        <v>1801.8080612903225</v>
      </c>
      <c r="E42" s="18">
        <v>1885.5729596774195</v>
      </c>
      <c r="F42" s="18">
        <v>0</v>
      </c>
      <c r="G42" s="22">
        <v>0</v>
      </c>
      <c r="H42" s="22">
        <v>0</v>
      </c>
      <c r="I42" s="22">
        <v>0</v>
      </c>
      <c r="J42" s="18">
        <v>26.258064516129032</v>
      </c>
      <c r="K42" s="18">
        <v>16.193548387096776</v>
      </c>
      <c r="L42" s="18">
        <v>9.6774193548387094E-2</v>
      </c>
      <c r="M42" s="18">
        <v>1.5161290322580645</v>
      </c>
      <c r="N42" s="33">
        <f>AVERAGE(N10:N40)</f>
        <v>9.4478600882504066E-2</v>
      </c>
      <c r="O42" s="18">
        <v>3.161290322580645</v>
      </c>
      <c r="P42" s="18">
        <v>1.4193548387096775</v>
      </c>
      <c r="Q42" s="33">
        <f>AVERAGE(Q10:Q40)</f>
        <v>0.1244240311428438</v>
      </c>
      <c r="R42" s="33">
        <f>AVERAGE(R10:R40)</f>
        <v>5.3763440860215049E-3</v>
      </c>
      <c r="S42" s="33">
        <f>AVERAGE(S10:S40)</f>
        <v>0.1075899590605473</v>
      </c>
      <c r="T42" s="33">
        <f t="shared" ref="T42:X42" si="13">AVERAGE(T10:T40)</f>
        <v>6.7089080977831362E-3</v>
      </c>
      <c r="U42" s="18">
        <f t="shared" si="13"/>
        <v>0</v>
      </c>
      <c r="V42" s="18">
        <f t="shared" si="13"/>
        <v>0</v>
      </c>
      <c r="W42" s="18">
        <f t="shared" si="13"/>
        <v>100</v>
      </c>
      <c r="X42" s="18">
        <f t="shared" si="13"/>
        <v>100</v>
      </c>
    </row>
    <row r="45" spans="2:24" ht="25.5" customHeight="1">
      <c r="B45" s="29">
        <v>44105</v>
      </c>
      <c r="C45" s="34" t="s">
        <v>41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6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2:24" ht="156">
      <c r="B46" s="19"/>
      <c r="C46" s="12"/>
      <c r="D46" s="10" t="s">
        <v>38</v>
      </c>
      <c r="E46" s="10" t="s">
        <v>39</v>
      </c>
      <c r="F46" s="10" t="s">
        <v>40</v>
      </c>
      <c r="G46" s="10" t="s">
        <v>14</v>
      </c>
      <c r="H46" s="10" t="s">
        <v>15</v>
      </c>
      <c r="I46" s="10" t="s">
        <v>16</v>
      </c>
      <c r="J46" s="10" t="s">
        <v>19</v>
      </c>
      <c r="K46" s="10" t="s">
        <v>20</v>
      </c>
      <c r="L46" s="10" t="s">
        <v>21</v>
      </c>
      <c r="M46" s="23" t="s">
        <v>23</v>
      </c>
      <c r="N46" s="10" t="s">
        <v>24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2:24">
      <c r="B47" s="19"/>
      <c r="C47" s="12" t="s">
        <v>25</v>
      </c>
      <c r="D47" s="12" t="s">
        <v>25</v>
      </c>
      <c r="E47" s="12" t="s">
        <v>25</v>
      </c>
      <c r="F47" s="12" t="s">
        <v>25</v>
      </c>
      <c r="G47" s="12" t="s">
        <v>26</v>
      </c>
      <c r="H47" s="12" t="s">
        <v>27</v>
      </c>
      <c r="I47" s="12" t="s">
        <v>28</v>
      </c>
      <c r="J47" s="12" t="s">
        <v>28</v>
      </c>
      <c r="K47" s="12" t="s">
        <v>30</v>
      </c>
      <c r="L47" s="12" t="s">
        <v>31</v>
      </c>
      <c r="M47" s="24" t="s">
        <v>32</v>
      </c>
      <c r="N47" s="12" t="s">
        <v>33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2:24">
      <c r="B48" s="19" t="s">
        <v>2</v>
      </c>
      <c r="C48" s="16">
        <f>SUM(C41:D41)</f>
        <v>203916.25099999999</v>
      </c>
      <c r="D48" s="16">
        <f>D41</f>
        <v>94509.771000000008</v>
      </c>
      <c r="E48" s="16">
        <f t="shared" ref="E48:F49" si="14">E41</f>
        <v>92628.271000000008</v>
      </c>
      <c r="F48" s="16">
        <f t="shared" si="14"/>
        <v>0</v>
      </c>
      <c r="G48" s="16">
        <f>SUM(H41:I41)</f>
        <v>0</v>
      </c>
      <c r="H48" s="16">
        <f>SUM(J41:K41)</f>
        <v>1316</v>
      </c>
      <c r="I48" s="16">
        <f>SUM(L41:M41)</f>
        <v>50</v>
      </c>
      <c r="J48" s="16">
        <f>SUM(O41:P41)</f>
        <v>142</v>
      </c>
      <c r="K48" s="17" t="s">
        <v>34</v>
      </c>
      <c r="L48" s="17" t="s">
        <v>34</v>
      </c>
      <c r="M48" s="25" t="s">
        <v>34</v>
      </c>
      <c r="N48" s="17" t="s">
        <v>34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2:24" ht="25.5">
      <c r="B49" s="19" t="s">
        <v>3</v>
      </c>
      <c r="C49" s="22">
        <f>AVERAGE(C42:D42)</f>
        <v>1460.4090300307221</v>
      </c>
      <c r="D49" s="22">
        <f>D42</f>
        <v>1801.8080612903225</v>
      </c>
      <c r="E49" s="22">
        <f t="shared" si="14"/>
        <v>1885.5729596774195</v>
      </c>
      <c r="F49" s="22">
        <f t="shared" si="14"/>
        <v>0</v>
      </c>
      <c r="G49" s="22">
        <f>AVERAGE(H42:I42)</f>
        <v>0</v>
      </c>
      <c r="H49" s="22">
        <f>AVERAGE(J42:K42)</f>
        <v>21.225806451612904</v>
      </c>
      <c r="I49" s="22">
        <f>AVERAGE(L42:M42)</f>
        <v>0.80645161290322576</v>
      </c>
      <c r="J49" s="22">
        <f>AVERAGE(O42:P42)</f>
        <v>2.290322580645161</v>
      </c>
      <c r="K49" s="33">
        <f>AVERAGE(Q42,S42)</f>
        <v>0.11600699510169554</v>
      </c>
      <c r="L49" s="33">
        <f>AVERAGE(R42,T42)</f>
        <v>6.0426260919023205E-3</v>
      </c>
      <c r="M49" s="26">
        <f>AVERAGE(U42:V42)</f>
        <v>0</v>
      </c>
      <c r="N49" s="22">
        <f>AVERAGE(W42:X42)</f>
        <v>100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2" spans="2:24" hidden="1">
      <c r="B52" s="1" t="s">
        <v>35</v>
      </c>
      <c r="C52" s="11">
        <v>1</v>
      </c>
      <c r="D52" s="11">
        <v>2</v>
      </c>
      <c r="E52" s="11">
        <v>3</v>
      </c>
      <c r="F52" s="11">
        <v>4</v>
      </c>
      <c r="G52" s="11">
        <v>5</v>
      </c>
      <c r="H52" s="11">
        <v>6</v>
      </c>
      <c r="I52" s="11">
        <v>7</v>
      </c>
      <c r="J52" s="11">
        <v>8</v>
      </c>
      <c r="K52" s="11">
        <v>9</v>
      </c>
      <c r="L52" s="11">
        <v>10</v>
      </c>
      <c r="M52" s="11">
        <v>11</v>
      </c>
      <c r="N52" s="11">
        <v>12</v>
      </c>
      <c r="O52" s="11">
        <v>13</v>
      </c>
      <c r="P52" s="11">
        <v>14</v>
      </c>
      <c r="Q52" s="11">
        <v>15</v>
      </c>
      <c r="R52" s="11">
        <v>16</v>
      </c>
      <c r="S52" s="11">
        <v>17</v>
      </c>
      <c r="T52" s="11">
        <v>18</v>
      </c>
      <c r="U52" s="11">
        <v>19</v>
      </c>
      <c r="V52" s="11">
        <v>20</v>
      </c>
      <c r="W52" s="11">
        <v>21</v>
      </c>
      <c r="X52" s="11">
        <v>22</v>
      </c>
    </row>
    <row r="53" spans="2:24" ht="63.75">
      <c r="B53" s="6" t="s">
        <v>7</v>
      </c>
      <c r="C53" s="2" t="s">
        <v>0</v>
      </c>
      <c r="D53" s="2" t="s">
        <v>8</v>
      </c>
      <c r="E53" s="2" t="s">
        <v>8</v>
      </c>
      <c r="F53" s="2" t="s">
        <v>8</v>
      </c>
      <c r="G53" s="2" t="s">
        <v>8</v>
      </c>
      <c r="H53" s="2" t="s">
        <v>9</v>
      </c>
      <c r="I53" s="2" t="s">
        <v>10</v>
      </c>
      <c r="J53" s="2" t="s">
        <v>11</v>
      </c>
      <c r="K53" s="2" t="s">
        <v>12</v>
      </c>
      <c r="L53" s="2" t="s">
        <v>11</v>
      </c>
      <c r="M53" s="2" t="s">
        <v>12</v>
      </c>
      <c r="N53" s="2" t="s">
        <v>12</v>
      </c>
      <c r="O53" s="2" t="s">
        <v>11</v>
      </c>
      <c r="P53" s="2" t="s">
        <v>12</v>
      </c>
      <c r="Q53" s="2" t="s">
        <v>11</v>
      </c>
      <c r="R53" s="2" t="s">
        <v>11</v>
      </c>
      <c r="S53" s="2" t="s">
        <v>12</v>
      </c>
      <c r="T53" s="2" t="s">
        <v>12</v>
      </c>
      <c r="U53" s="2" t="s">
        <v>11</v>
      </c>
      <c r="V53" s="2" t="s">
        <v>12</v>
      </c>
      <c r="W53" s="2" t="s">
        <v>11</v>
      </c>
      <c r="X53" s="2" t="s">
        <v>12</v>
      </c>
    </row>
    <row r="54" spans="2:24" ht="144">
      <c r="B54" s="7" t="s">
        <v>13</v>
      </c>
      <c r="C54" s="9"/>
      <c r="D54" s="10"/>
      <c r="E54" s="10" t="s">
        <v>38</v>
      </c>
      <c r="F54" s="10" t="s">
        <v>39</v>
      </c>
      <c r="G54" s="10" t="s">
        <v>40</v>
      </c>
      <c r="H54" s="10" t="s">
        <v>14</v>
      </c>
      <c r="I54" s="10" t="s">
        <v>14</v>
      </c>
      <c r="J54" s="10" t="s">
        <v>15</v>
      </c>
      <c r="K54" s="10" t="s">
        <v>15</v>
      </c>
      <c r="L54" s="10" t="s">
        <v>16</v>
      </c>
      <c r="M54" s="10" t="s">
        <v>17</v>
      </c>
      <c r="N54" s="10" t="s">
        <v>18</v>
      </c>
      <c r="O54" s="10" t="s">
        <v>19</v>
      </c>
      <c r="P54" s="10" t="s">
        <v>19</v>
      </c>
      <c r="Q54" s="10" t="s">
        <v>20</v>
      </c>
      <c r="R54" s="10" t="s">
        <v>21</v>
      </c>
      <c r="S54" s="10" t="s">
        <v>22</v>
      </c>
      <c r="T54" s="10" t="s">
        <v>21</v>
      </c>
      <c r="U54" s="10" t="s">
        <v>23</v>
      </c>
      <c r="V54" s="10" t="s">
        <v>23</v>
      </c>
      <c r="W54" s="10" t="s">
        <v>24</v>
      </c>
      <c r="X54" s="10" t="s">
        <v>24</v>
      </c>
    </row>
    <row r="55" spans="2:24">
      <c r="B55" s="3" t="s">
        <v>1</v>
      </c>
      <c r="C55" s="12" t="s">
        <v>25</v>
      </c>
      <c r="D55" s="12" t="s">
        <v>25</v>
      </c>
      <c r="E55" s="12" t="s">
        <v>25</v>
      </c>
      <c r="F55" s="12" t="s">
        <v>25</v>
      </c>
      <c r="G55" s="12" t="s">
        <v>25</v>
      </c>
      <c r="H55" s="12" t="s">
        <v>26</v>
      </c>
      <c r="I55" s="12" t="s">
        <v>26</v>
      </c>
      <c r="J55" s="12" t="s">
        <v>27</v>
      </c>
      <c r="K55" s="12" t="s">
        <v>27</v>
      </c>
      <c r="L55" s="12" t="s">
        <v>28</v>
      </c>
      <c r="M55" s="12" t="s">
        <v>28</v>
      </c>
      <c r="N55" s="12" t="s">
        <v>29</v>
      </c>
      <c r="O55" s="12" t="s">
        <v>28</v>
      </c>
      <c r="P55" s="12" t="s">
        <v>28</v>
      </c>
      <c r="Q55" s="12" t="s">
        <v>30</v>
      </c>
      <c r="R55" s="12" t="s">
        <v>31</v>
      </c>
      <c r="S55" s="12" t="s">
        <v>30</v>
      </c>
      <c r="T55" s="12" t="s">
        <v>31</v>
      </c>
      <c r="U55" s="12" t="s">
        <v>32</v>
      </c>
      <c r="V55" s="12" t="s">
        <v>32</v>
      </c>
      <c r="W55" s="12" t="s">
        <v>33</v>
      </c>
      <c r="X55" s="12" t="s">
        <v>33</v>
      </c>
    </row>
    <row r="56" spans="2:24">
      <c r="B56" s="20">
        <v>44136</v>
      </c>
      <c r="C56" s="13">
        <v>753.69633333333331</v>
      </c>
      <c r="D56" s="13">
        <v>893.202</v>
      </c>
      <c r="E56" s="13">
        <v>893.202</v>
      </c>
      <c r="F56" s="13">
        <v>0</v>
      </c>
      <c r="G56" s="14">
        <v>0</v>
      </c>
      <c r="H56" s="14">
        <v>0</v>
      </c>
      <c r="I56" s="14">
        <v>0</v>
      </c>
      <c r="J56" s="5">
        <v>21</v>
      </c>
      <c r="K56" s="5">
        <v>13</v>
      </c>
      <c r="L56" s="5">
        <v>0</v>
      </c>
      <c r="M56" s="5">
        <v>2</v>
      </c>
      <c r="N56" s="32">
        <f>IF(M56=0,0,M56/K56)</f>
        <v>0.15384615384615385</v>
      </c>
      <c r="O56" s="5">
        <v>2</v>
      </c>
      <c r="P56" s="5">
        <v>0</v>
      </c>
      <c r="Q56" s="32">
        <f>IF(O56=0,0,O56/J56)</f>
        <v>9.5238095238095233E-2</v>
      </c>
      <c r="R56" s="32">
        <f>IF(L56=0,0,L56/J56)</f>
        <v>0</v>
      </c>
      <c r="S56" s="32">
        <f>IF(P56=0,0,P56/K56)</f>
        <v>0</v>
      </c>
      <c r="T56" s="32">
        <f>IF(N56=0,0,N56/K56)</f>
        <v>1.183431952662722E-2</v>
      </c>
      <c r="U56" s="13">
        <v>0</v>
      </c>
      <c r="V56" s="13">
        <v>0</v>
      </c>
      <c r="W56" s="13">
        <f>100-U56</f>
        <v>100</v>
      </c>
      <c r="X56" s="13">
        <f>100-V56</f>
        <v>100</v>
      </c>
    </row>
    <row r="57" spans="2:24">
      <c r="B57" s="21">
        <v>44137</v>
      </c>
      <c r="C57" s="13">
        <v>797.06933333333336</v>
      </c>
      <c r="D57" s="13">
        <v>1089.75</v>
      </c>
      <c r="E57" s="13">
        <v>1089.75</v>
      </c>
      <c r="F57" s="13">
        <v>0</v>
      </c>
      <c r="G57" s="14">
        <v>0</v>
      </c>
      <c r="H57" s="14">
        <v>0</v>
      </c>
      <c r="I57" s="14">
        <v>0</v>
      </c>
      <c r="J57" s="5">
        <v>21</v>
      </c>
      <c r="K57" s="5">
        <v>9</v>
      </c>
      <c r="L57" s="5">
        <v>0</v>
      </c>
      <c r="M57" s="5">
        <v>4</v>
      </c>
      <c r="N57" s="32">
        <f t="shared" ref="N57:N85" si="15">IF(M57=0,0,M57/K57)</f>
        <v>0.44444444444444442</v>
      </c>
      <c r="O57" s="5">
        <v>8</v>
      </c>
      <c r="P57" s="5">
        <v>0</v>
      </c>
      <c r="Q57" s="32">
        <f t="shared" ref="Q57:Q84" si="16">IF(O57=0,0,O57/J57)</f>
        <v>0.38095238095238093</v>
      </c>
      <c r="R57" s="32">
        <f t="shared" ref="R57:R84" si="17">IF(L57=0,0,L57/J57)</f>
        <v>0</v>
      </c>
      <c r="S57" s="32">
        <f t="shared" ref="S57:S84" si="18">IF(P57=0,0,P57/K57)</f>
        <v>0</v>
      </c>
      <c r="T57" s="32">
        <f t="shared" ref="T57:T84" si="19">IF(N57=0,0,N57/K57)</f>
        <v>4.9382716049382713E-2</v>
      </c>
      <c r="U57" s="13">
        <v>0</v>
      </c>
      <c r="V57" s="13">
        <v>0</v>
      </c>
      <c r="W57" s="13">
        <f t="shared" ref="W57:W84" si="20">100-U57</f>
        <v>100</v>
      </c>
      <c r="X57" s="13">
        <f t="shared" ref="X57:X84" si="21">100-V57</f>
        <v>100</v>
      </c>
    </row>
    <row r="58" spans="2:24">
      <c r="B58" s="31">
        <v>44138</v>
      </c>
      <c r="C58" s="13">
        <v>185.1875</v>
      </c>
      <c r="D58" s="13">
        <v>107.167</v>
      </c>
      <c r="E58" s="13">
        <v>107.167</v>
      </c>
      <c r="F58" s="13">
        <v>0</v>
      </c>
      <c r="G58" s="14">
        <v>0</v>
      </c>
      <c r="H58" s="14">
        <v>0</v>
      </c>
      <c r="I58" s="14">
        <v>0</v>
      </c>
      <c r="J58" s="5">
        <v>16</v>
      </c>
      <c r="K58" s="5">
        <v>6</v>
      </c>
      <c r="L58" s="5">
        <v>0</v>
      </c>
      <c r="M58" s="5">
        <v>4</v>
      </c>
      <c r="N58" s="32">
        <f t="shared" si="15"/>
        <v>0.66666666666666663</v>
      </c>
      <c r="O58" s="5">
        <v>8</v>
      </c>
      <c r="P58" s="5">
        <v>2</v>
      </c>
      <c r="Q58" s="32">
        <f t="shared" si="16"/>
        <v>0.5</v>
      </c>
      <c r="R58" s="32">
        <f t="shared" si="17"/>
        <v>0</v>
      </c>
      <c r="S58" s="32">
        <f t="shared" si="18"/>
        <v>0.33333333333333331</v>
      </c>
      <c r="T58" s="32">
        <f t="shared" si="19"/>
        <v>0.1111111111111111</v>
      </c>
      <c r="U58" s="13">
        <v>0</v>
      </c>
      <c r="V58" s="13">
        <v>0</v>
      </c>
      <c r="W58" s="13">
        <f t="shared" si="20"/>
        <v>100</v>
      </c>
      <c r="X58" s="13">
        <f t="shared" si="21"/>
        <v>100</v>
      </c>
    </row>
    <row r="59" spans="2:24">
      <c r="B59" s="21">
        <v>44139</v>
      </c>
      <c r="C59" s="13">
        <v>615.2166666666667</v>
      </c>
      <c r="D59" s="13">
        <v>740.8125</v>
      </c>
      <c r="E59" s="13">
        <v>740.8125</v>
      </c>
      <c r="F59" s="13">
        <v>0</v>
      </c>
      <c r="G59" s="14">
        <v>0</v>
      </c>
      <c r="H59" s="14">
        <v>0</v>
      </c>
      <c r="I59" s="14">
        <v>0</v>
      </c>
      <c r="J59" s="5">
        <v>22</v>
      </c>
      <c r="K59" s="5">
        <v>12</v>
      </c>
      <c r="L59" s="5">
        <v>0</v>
      </c>
      <c r="M59" s="5">
        <v>4</v>
      </c>
      <c r="N59" s="32">
        <f t="shared" si="15"/>
        <v>0.33333333333333331</v>
      </c>
      <c r="O59" s="5">
        <v>6</v>
      </c>
      <c r="P59" s="5">
        <v>0</v>
      </c>
      <c r="Q59" s="32">
        <f t="shared" si="16"/>
        <v>0.27272727272727271</v>
      </c>
      <c r="R59" s="32">
        <f t="shared" si="17"/>
        <v>0</v>
      </c>
      <c r="S59" s="32">
        <f t="shared" si="18"/>
        <v>0</v>
      </c>
      <c r="T59" s="32">
        <f t="shared" si="19"/>
        <v>2.7777777777777776E-2</v>
      </c>
      <c r="U59" s="13">
        <v>0</v>
      </c>
      <c r="V59" s="13">
        <v>0</v>
      </c>
      <c r="W59" s="13">
        <f t="shared" si="20"/>
        <v>100</v>
      </c>
      <c r="X59" s="13">
        <f t="shared" si="21"/>
        <v>100</v>
      </c>
    </row>
    <row r="60" spans="2:24">
      <c r="B60" s="21">
        <v>44140</v>
      </c>
      <c r="C60" s="13">
        <v>1022.1111666666666</v>
      </c>
      <c r="D60" s="13">
        <v>1457.9679999999998</v>
      </c>
      <c r="E60" s="13">
        <v>2079.9519999999998</v>
      </c>
      <c r="F60" s="13">
        <v>214</v>
      </c>
      <c r="G60" s="14">
        <v>0</v>
      </c>
      <c r="H60" s="14">
        <v>0</v>
      </c>
      <c r="I60" s="14">
        <v>0</v>
      </c>
      <c r="J60" s="5">
        <v>25</v>
      </c>
      <c r="K60" s="5">
        <v>12</v>
      </c>
      <c r="L60" s="5">
        <v>0</v>
      </c>
      <c r="M60" s="5">
        <v>0</v>
      </c>
      <c r="N60" s="32">
        <f t="shared" si="15"/>
        <v>0</v>
      </c>
      <c r="O60" s="5">
        <v>7</v>
      </c>
      <c r="P60" s="5">
        <v>4</v>
      </c>
      <c r="Q60" s="32">
        <f t="shared" si="16"/>
        <v>0.28000000000000003</v>
      </c>
      <c r="R60" s="32">
        <f t="shared" si="17"/>
        <v>0</v>
      </c>
      <c r="S60" s="32">
        <f t="shared" si="18"/>
        <v>0.33333333333333331</v>
      </c>
      <c r="T60" s="32">
        <f t="shared" si="19"/>
        <v>0</v>
      </c>
      <c r="U60" s="13">
        <v>0</v>
      </c>
      <c r="V60" s="13">
        <v>0</v>
      </c>
      <c r="W60" s="13">
        <f t="shared" si="20"/>
        <v>100</v>
      </c>
      <c r="X60" s="13">
        <f t="shared" si="21"/>
        <v>100</v>
      </c>
    </row>
    <row r="61" spans="2:24">
      <c r="B61" s="21">
        <v>44141</v>
      </c>
      <c r="C61" s="13">
        <v>663.5</v>
      </c>
      <c r="D61" s="13">
        <v>844.6</v>
      </c>
      <c r="E61" s="13">
        <v>844.6</v>
      </c>
      <c r="F61" s="13">
        <v>0</v>
      </c>
      <c r="G61" s="14">
        <v>0</v>
      </c>
      <c r="H61" s="14">
        <v>0</v>
      </c>
      <c r="I61" s="14">
        <v>0</v>
      </c>
      <c r="J61" s="5">
        <v>13</v>
      </c>
      <c r="K61" s="5">
        <v>5</v>
      </c>
      <c r="L61" s="5">
        <v>0</v>
      </c>
      <c r="M61" s="5">
        <v>0</v>
      </c>
      <c r="N61" s="32">
        <f t="shared" si="15"/>
        <v>0</v>
      </c>
      <c r="O61" s="5">
        <v>3</v>
      </c>
      <c r="P61" s="5">
        <v>3</v>
      </c>
      <c r="Q61" s="32">
        <f t="shared" si="16"/>
        <v>0.23076923076923078</v>
      </c>
      <c r="R61" s="32">
        <f t="shared" si="17"/>
        <v>0</v>
      </c>
      <c r="S61" s="32">
        <f t="shared" si="18"/>
        <v>0.6</v>
      </c>
      <c r="T61" s="32">
        <f t="shared" si="19"/>
        <v>0</v>
      </c>
      <c r="U61" s="13">
        <v>0</v>
      </c>
      <c r="V61" s="13">
        <v>0</v>
      </c>
      <c r="W61" s="13">
        <f t="shared" si="20"/>
        <v>100</v>
      </c>
      <c r="X61" s="13">
        <f t="shared" si="21"/>
        <v>100</v>
      </c>
    </row>
    <row r="62" spans="2:24">
      <c r="B62" s="20">
        <v>44142</v>
      </c>
      <c r="C62" s="13">
        <v>830</v>
      </c>
      <c r="D62" s="13">
        <v>1008.875</v>
      </c>
      <c r="E62" s="13">
        <v>1008.875</v>
      </c>
      <c r="F62" s="13">
        <v>0</v>
      </c>
      <c r="G62" s="14">
        <v>0</v>
      </c>
      <c r="H62" s="14">
        <v>0</v>
      </c>
      <c r="I62" s="14">
        <v>0</v>
      </c>
      <c r="J62" s="5">
        <v>10</v>
      </c>
      <c r="K62" s="5">
        <v>8</v>
      </c>
      <c r="L62" s="5">
        <v>0</v>
      </c>
      <c r="M62" s="5">
        <v>0</v>
      </c>
      <c r="N62" s="32">
        <f t="shared" si="15"/>
        <v>0</v>
      </c>
      <c r="O62" s="5">
        <v>0</v>
      </c>
      <c r="P62" s="5">
        <v>0</v>
      </c>
      <c r="Q62" s="32">
        <f t="shared" si="16"/>
        <v>0</v>
      </c>
      <c r="R62" s="32">
        <f t="shared" si="17"/>
        <v>0</v>
      </c>
      <c r="S62" s="32">
        <f t="shared" si="18"/>
        <v>0</v>
      </c>
      <c r="T62" s="32">
        <f t="shared" si="19"/>
        <v>0</v>
      </c>
      <c r="U62" s="13">
        <v>0</v>
      </c>
      <c r="V62" s="13">
        <v>0</v>
      </c>
      <c r="W62" s="13">
        <f t="shared" si="20"/>
        <v>100</v>
      </c>
      <c r="X62" s="13">
        <f t="shared" si="21"/>
        <v>100</v>
      </c>
    </row>
    <row r="63" spans="2:24">
      <c r="B63" s="20">
        <v>44143</v>
      </c>
      <c r="C63" s="13">
        <v>17331.857</v>
      </c>
      <c r="D63" s="13">
        <v>34569.857000000004</v>
      </c>
      <c r="E63" s="13">
        <v>34569.857000000004</v>
      </c>
      <c r="F63" s="13">
        <v>0</v>
      </c>
      <c r="G63" s="14">
        <v>0</v>
      </c>
      <c r="H63" s="14">
        <v>0</v>
      </c>
      <c r="I63" s="14">
        <v>0</v>
      </c>
      <c r="J63" s="5">
        <v>9</v>
      </c>
      <c r="K63" s="5">
        <v>7</v>
      </c>
      <c r="L63" s="5">
        <v>4</v>
      </c>
      <c r="M63" s="5">
        <v>2</v>
      </c>
      <c r="N63" s="32">
        <f t="shared" si="15"/>
        <v>0.2857142857142857</v>
      </c>
      <c r="O63" s="5">
        <v>2</v>
      </c>
      <c r="P63" s="5">
        <v>4</v>
      </c>
      <c r="Q63" s="32">
        <f t="shared" si="16"/>
        <v>0.22222222222222221</v>
      </c>
      <c r="R63" s="32">
        <f t="shared" si="17"/>
        <v>0.44444444444444442</v>
      </c>
      <c r="S63" s="32">
        <f t="shared" si="18"/>
        <v>0.5714285714285714</v>
      </c>
      <c r="T63" s="32">
        <f t="shared" si="19"/>
        <v>4.0816326530612242E-2</v>
      </c>
      <c r="U63" s="13">
        <v>0</v>
      </c>
      <c r="V63" s="13">
        <v>0</v>
      </c>
      <c r="W63" s="13">
        <f t="shared" si="20"/>
        <v>100</v>
      </c>
      <c r="X63" s="13">
        <f t="shared" si="21"/>
        <v>100</v>
      </c>
    </row>
    <row r="64" spans="2:24">
      <c r="B64" s="21">
        <v>44144</v>
      </c>
      <c r="C64" s="13">
        <v>498.5</v>
      </c>
      <c r="D64" s="13">
        <v>715.83299999999997</v>
      </c>
      <c r="E64" s="13">
        <v>715.83299999999997</v>
      </c>
      <c r="F64" s="13">
        <v>0</v>
      </c>
      <c r="G64" s="14">
        <v>0</v>
      </c>
      <c r="H64" s="14">
        <v>0</v>
      </c>
      <c r="I64" s="14">
        <v>0</v>
      </c>
      <c r="J64" s="5">
        <v>8</v>
      </c>
      <c r="K64" s="5">
        <v>6</v>
      </c>
      <c r="L64" s="5">
        <v>0</v>
      </c>
      <c r="M64" s="5">
        <v>0</v>
      </c>
      <c r="N64" s="32">
        <f t="shared" si="15"/>
        <v>0</v>
      </c>
      <c r="O64" s="5">
        <v>4</v>
      </c>
      <c r="P64" s="5">
        <v>4</v>
      </c>
      <c r="Q64" s="32">
        <f t="shared" si="16"/>
        <v>0.5</v>
      </c>
      <c r="R64" s="32">
        <f t="shared" si="17"/>
        <v>0</v>
      </c>
      <c r="S64" s="32">
        <f t="shared" si="18"/>
        <v>0.66666666666666663</v>
      </c>
      <c r="T64" s="32">
        <f t="shared" si="19"/>
        <v>0</v>
      </c>
      <c r="U64" s="13">
        <v>0</v>
      </c>
      <c r="V64" s="13">
        <v>0</v>
      </c>
      <c r="W64" s="13">
        <f t="shared" si="20"/>
        <v>100</v>
      </c>
      <c r="X64" s="13">
        <f t="shared" si="21"/>
        <v>100</v>
      </c>
    </row>
    <row r="65" spans="2:24">
      <c r="B65" s="31">
        <v>44145</v>
      </c>
      <c r="C65" s="13">
        <v>653.16666666666663</v>
      </c>
      <c r="D65" s="13">
        <v>749.6</v>
      </c>
      <c r="E65" s="13">
        <v>749.6</v>
      </c>
      <c r="F65" s="13">
        <v>0</v>
      </c>
      <c r="G65" s="14">
        <v>0</v>
      </c>
      <c r="H65" s="14">
        <v>0</v>
      </c>
      <c r="I65" s="14">
        <v>0</v>
      </c>
      <c r="J65" s="5">
        <v>12</v>
      </c>
      <c r="K65" s="5">
        <v>10</v>
      </c>
      <c r="L65" s="5">
        <v>0</v>
      </c>
      <c r="M65" s="5">
        <v>0</v>
      </c>
      <c r="N65" s="32">
        <f t="shared" si="15"/>
        <v>0</v>
      </c>
      <c r="O65" s="5">
        <v>4</v>
      </c>
      <c r="P65" s="5">
        <v>4</v>
      </c>
      <c r="Q65" s="32">
        <f t="shared" si="16"/>
        <v>0.33333333333333331</v>
      </c>
      <c r="R65" s="32">
        <f t="shared" si="17"/>
        <v>0</v>
      </c>
      <c r="S65" s="32">
        <f t="shared" si="18"/>
        <v>0.4</v>
      </c>
      <c r="T65" s="32">
        <f t="shared" si="19"/>
        <v>0</v>
      </c>
      <c r="U65" s="13">
        <v>0</v>
      </c>
      <c r="V65" s="13">
        <v>0</v>
      </c>
      <c r="W65" s="13">
        <f t="shared" si="20"/>
        <v>100</v>
      </c>
      <c r="X65" s="13">
        <f t="shared" si="21"/>
        <v>100</v>
      </c>
    </row>
    <row r="66" spans="2:24">
      <c r="B66" s="21">
        <v>44146</v>
      </c>
      <c r="C66" s="13">
        <v>2461.1166666666668</v>
      </c>
      <c r="D66" s="13">
        <v>606.83333333333337</v>
      </c>
      <c r="E66" s="13">
        <v>824.75</v>
      </c>
      <c r="F66" s="13">
        <v>171</v>
      </c>
      <c r="G66" s="14">
        <v>0</v>
      </c>
      <c r="H66" s="14">
        <v>0</v>
      </c>
      <c r="I66" s="14">
        <v>0</v>
      </c>
      <c r="J66" s="5">
        <v>14</v>
      </c>
      <c r="K66" s="5">
        <v>9</v>
      </c>
      <c r="L66" s="5">
        <v>1</v>
      </c>
      <c r="M66" s="5">
        <v>0</v>
      </c>
      <c r="N66" s="32">
        <f t="shared" si="15"/>
        <v>0</v>
      </c>
      <c r="O66" s="5">
        <v>1</v>
      </c>
      <c r="P66" s="5">
        <v>0</v>
      </c>
      <c r="Q66" s="32">
        <f t="shared" si="16"/>
        <v>7.1428571428571425E-2</v>
      </c>
      <c r="R66" s="32">
        <f t="shared" si="17"/>
        <v>7.1428571428571425E-2</v>
      </c>
      <c r="S66" s="32">
        <f t="shared" si="18"/>
        <v>0</v>
      </c>
      <c r="T66" s="32">
        <f t="shared" si="19"/>
        <v>0</v>
      </c>
      <c r="U66" s="13">
        <v>0</v>
      </c>
      <c r="V66" s="13">
        <v>0</v>
      </c>
      <c r="W66" s="13">
        <f t="shared" si="20"/>
        <v>100</v>
      </c>
      <c r="X66" s="13">
        <f t="shared" si="21"/>
        <v>100</v>
      </c>
    </row>
    <row r="67" spans="2:24">
      <c r="B67" s="21">
        <v>44147</v>
      </c>
      <c r="C67" s="13">
        <v>853.58333333333337</v>
      </c>
      <c r="D67" s="13">
        <v>1037.25</v>
      </c>
      <c r="E67" s="13">
        <v>1037.25</v>
      </c>
      <c r="F67" s="13">
        <v>0</v>
      </c>
      <c r="G67" s="14">
        <v>0</v>
      </c>
      <c r="H67" s="14">
        <v>0</v>
      </c>
      <c r="I67" s="14">
        <v>0</v>
      </c>
      <c r="J67" s="5">
        <v>10</v>
      </c>
      <c r="K67" s="5">
        <v>8</v>
      </c>
      <c r="L67" s="5">
        <v>0</v>
      </c>
      <c r="M67" s="5">
        <v>0</v>
      </c>
      <c r="N67" s="32">
        <f t="shared" si="15"/>
        <v>0</v>
      </c>
      <c r="O67" s="5">
        <v>0</v>
      </c>
      <c r="P67" s="5">
        <v>0</v>
      </c>
      <c r="Q67" s="32">
        <f t="shared" si="16"/>
        <v>0</v>
      </c>
      <c r="R67" s="32">
        <f t="shared" si="17"/>
        <v>0</v>
      </c>
      <c r="S67" s="32">
        <f t="shared" si="18"/>
        <v>0</v>
      </c>
      <c r="T67" s="32">
        <f t="shared" si="19"/>
        <v>0</v>
      </c>
      <c r="U67" s="13">
        <v>0</v>
      </c>
      <c r="V67" s="13">
        <v>0</v>
      </c>
      <c r="W67" s="13">
        <f t="shared" si="20"/>
        <v>100</v>
      </c>
      <c r="X67" s="13">
        <f t="shared" si="21"/>
        <v>100</v>
      </c>
    </row>
    <row r="68" spans="2:24">
      <c r="B68" s="21">
        <v>44148</v>
      </c>
      <c r="C68" s="13">
        <v>542.25</v>
      </c>
      <c r="D68" s="13">
        <v>644.16666666666663</v>
      </c>
      <c r="E68" s="13">
        <v>837.5</v>
      </c>
      <c r="F68" s="13">
        <v>257.5</v>
      </c>
      <c r="G68" s="14">
        <v>0</v>
      </c>
      <c r="H68" s="14">
        <v>0</v>
      </c>
      <c r="I68" s="14">
        <v>0</v>
      </c>
      <c r="J68" s="5">
        <v>84</v>
      </c>
      <c r="K68" s="5">
        <v>10</v>
      </c>
      <c r="L68" s="5">
        <v>0</v>
      </c>
      <c r="M68" s="5">
        <v>0</v>
      </c>
      <c r="N68" s="32">
        <f t="shared" si="15"/>
        <v>0</v>
      </c>
      <c r="O68" s="5">
        <v>0</v>
      </c>
      <c r="P68" s="5">
        <v>0</v>
      </c>
      <c r="Q68" s="32">
        <f t="shared" si="16"/>
        <v>0</v>
      </c>
      <c r="R68" s="32">
        <f t="shared" si="17"/>
        <v>0</v>
      </c>
      <c r="S68" s="32">
        <f t="shared" si="18"/>
        <v>0</v>
      </c>
      <c r="T68" s="32">
        <f t="shared" si="19"/>
        <v>0</v>
      </c>
      <c r="U68" s="13">
        <v>0</v>
      </c>
      <c r="V68" s="13">
        <v>0</v>
      </c>
      <c r="W68" s="13">
        <f t="shared" si="20"/>
        <v>100</v>
      </c>
      <c r="X68" s="13">
        <f t="shared" si="21"/>
        <v>100</v>
      </c>
    </row>
    <row r="69" spans="2:24">
      <c r="B69" s="20">
        <v>44149</v>
      </c>
      <c r="C69" s="13">
        <v>212.75</v>
      </c>
      <c r="D69" s="13">
        <v>153.5</v>
      </c>
      <c r="E69" s="13">
        <v>153.5</v>
      </c>
      <c r="F69" s="13">
        <v>0</v>
      </c>
      <c r="G69" s="14">
        <v>0</v>
      </c>
      <c r="H69" s="14">
        <v>0</v>
      </c>
      <c r="I69" s="14">
        <v>0</v>
      </c>
      <c r="J69" s="5">
        <v>4</v>
      </c>
      <c r="K69" s="5">
        <v>2</v>
      </c>
      <c r="L69" s="5">
        <v>0</v>
      </c>
      <c r="M69" s="5">
        <v>0</v>
      </c>
      <c r="N69" s="32">
        <f t="shared" si="15"/>
        <v>0</v>
      </c>
      <c r="O69" s="5">
        <v>2</v>
      </c>
      <c r="P69" s="5">
        <v>2</v>
      </c>
      <c r="Q69" s="32">
        <f t="shared" si="16"/>
        <v>0.5</v>
      </c>
      <c r="R69" s="32">
        <f t="shared" si="17"/>
        <v>0</v>
      </c>
      <c r="S69" s="32">
        <f t="shared" si="18"/>
        <v>1</v>
      </c>
      <c r="T69" s="32">
        <f t="shared" si="19"/>
        <v>0</v>
      </c>
      <c r="U69" s="13">
        <v>0</v>
      </c>
      <c r="V69" s="13">
        <v>0</v>
      </c>
      <c r="W69" s="13">
        <f t="shared" si="20"/>
        <v>100</v>
      </c>
      <c r="X69" s="13">
        <f t="shared" si="21"/>
        <v>100</v>
      </c>
    </row>
    <row r="70" spans="2:24">
      <c r="B70" s="20">
        <v>44150</v>
      </c>
      <c r="C70" s="13">
        <v>205.58924999999999</v>
      </c>
      <c r="D70" s="13">
        <v>127.9165</v>
      </c>
      <c r="E70" s="13">
        <v>94.5</v>
      </c>
      <c r="F70" s="13">
        <v>161.333</v>
      </c>
      <c r="G70" s="14">
        <v>0</v>
      </c>
      <c r="H70" s="14">
        <v>0</v>
      </c>
      <c r="I70" s="14">
        <v>0</v>
      </c>
      <c r="J70" s="5">
        <v>49</v>
      </c>
      <c r="K70" s="5">
        <v>5</v>
      </c>
      <c r="L70" s="5">
        <v>0</v>
      </c>
      <c r="M70" s="5">
        <v>0</v>
      </c>
      <c r="N70" s="32">
        <f t="shared" si="15"/>
        <v>0</v>
      </c>
      <c r="O70" s="5">
        <v>2</v>
      </c>
      <c r="P70" s="5">
        <v>2</v>
      </c>
      <c r="Q70" s="32">
        <f t="shared" si="16"/>
        <v>4.0816326530612242E-2</v>
      </c>
      <c r="R70" s="32">
        <f t="shared" si="17"/>
        <v>0</v>
      </c>
      <c r="S70" s="32">
        <f t="shared" si="18"/>
        <v>0.4</v>
      </c>
      <c r="T70" s="32">
        <f t="shared" si="19"/>
        <v>0</v>
      </c>
      <c r="U70" s="13">
        <v>0</v>
      </c>
      <c r="V70" s="13">
        <v>0</v>
      </c>
      <c r="W70" s="13">
        <f t="shared" si="20"/>
        <v>100</v>
      </c>
      <c r="X70" s="13">
        <f t="shared" si="21"/>
        <v>100</v>
      </c>
    </row>
    <row r="71" spans="2:24">
      <c r="B71" s="21">
        <v>44151</v>
      </c>
      <c r="C71" s="13">
        <v>538.61366666666663</v>
      </c>
      <c r="D71" s="13">
        <v>563.13625000000002</v>
      </c>
      <c r="E71" s="13">
        <v>690.66666666666663</v>
      </c>
      <c r="F71" s="13">
        <v>180.54499999999999</v>
      </c>
      <c r="G71" s="14">
        <v>0</v>
      </c>
      <c r="H71" s="14">
        <v>0</v>
      </c>
      <c r="I71" s="14">
        <v>0</v>
      </c>
      <c r="J71" s="5">
        <v>34</v>
      </c>
      <c r="K71" s="5">
        <v>21</v>
      </c>
      <c r="L71" s="5">
        <v>0</v>
      </c>
      <c r="M71" s="5">
        <v>0</v>
      </c>
      <c r="N71" s="32">
        <f t="shared" si="15"/>
        <v>0</v>
      </c>
      <c r="O71" s="5">
        <v>9</v>
      </c>
      <c r="P71" s="5">
        <v>9</v>
      </c>
      <c r="Q71" s="32">
        <f t="shared" si="16"/>
        <v>0.26470588235294118</v>
      </c>
      <c r="R71" s="32">
        <f t="shared" si="17"/>
        <v>0</v>
      </c>
      <c r="S71" s="32">
        <f t="shared" si="18"/>
        <v>0.42857142857142855</v>
      </c>
      <c r="T71" s="32">
        <f t="shared" si="19"/>
        <v>0</v>
      </c>
      <c r="U71" s="13">
        <v>0</v>
      </c>
      <c r="V71" s="13">
        <v>0</v>
      </c>
      <c r="W71" s="13">
        <f t="shared" si="20"/>
        <v>100</v>
      </c>
      <c r="X71" s="13">
        <f t="shared" si="21"/>
        <v>100</v>
      </c>
    </row>
    <row r="72" spans="2:24">
      <c r="B72" s="31">
        <v>44152</v>
      </c>
      <c r="C72" s="13">
        <v>1211.4698333333333</v>
      </c>
      <c r="D72" s="13">
        <v>478.26249999999999</v>
      </c>
      <c r="E72" s="13">
        <v>523.08333333333337</v>
      </c>
      <c r="F72" s="13">
        <v>343.8</v>
      </c>
      <c r="G72" s="14">
        <v>0</v>
      </c>
      <c r="H72" s="14">
        <v>0</v>
      </c>
      <c r="I72" s="14">
        <v>0</v>
      </c>
      <c r="J72" s="5">
        <v>58</v>
      </c>
      <c r="K72" s="5">
        <v>13</v>
      </c>
      <c r="L72" s="5">
        <v>0</v>
      </c>
      <c r="M72" s="5">
        <v>0</v>
      </c>
      <c r="N72" s="32">
        <f t="shared" si="15"/>
        <v>0</v>
      </c>
      <c r="O72" s="5">
        <v>5</v>
      </c>
      <c r="P72" s="5">
        <v>5</v>
      </c>
      <c r="Q72" s="32">
        <f t="shared" si="16"/>
        <v>8.6206896551724144E-2</v>
      </c>
      <c r="R72" s="32">
        <f t="shared" si="17"/>
        <v>0</v>
      </c>
      <c r="S72" s="32">
        <f t="shared" si="18"/>
        <v>0.38461538461538464</v>
      </c>
      <c r="T72" s="32">
        <f t="shared" si="19"/>
        <v>0</v>
      </c>
      <c r="U72" s="13">
        <v>0</v>
      </c>
      <c r="V72" s="13">
        <v>0</v>
      </c>
      <c r="W72" s="13">
        <f t="shared" si="20"/>
        <v>100</v>
      </c>
      <c r="X72" s="13">
        <f t="shared" si="21"/>
        <v>100</v>
      </c>
    </row>
    <row r="73" spans="2:24">
      <c r="B73" s="21">
        <v>44153</v>
      </c>
      <c r="C73" s="13">
        <v>331.81333333333333</v>
      </c>
      <c r="D73" s="13">
        <v>367.72233333333332</v>
      </c>
      <c r="E73" s="13">
        <v>483</v>
      </c>
      <c r="F73" s="13">
        <v>137.167</v>
      </c>
      <c r="G73" s="14">
        <v>0</v>
      </c>
      <c r="H73" s="14">
        <v>0</v>
      </c>
      <c r="I73" s="14">
        <v>0</v>
      </c>
      <c r="J73" s="5">
        <v>49</v>
      </c>
      <c r="K73" s="5">
        <v>26</v>
      </c>
      <c r="L73" s="5">
        <v>0</v>
      </c>
      <c r="M73" s="5">
        <v>0</v>
      </c>
      <c r="N73" s="32">
        <f t="shared" si="15"/>
        <v>0</v>
      </c>
      <c r="O73" s="5">
        <v>16</v>
      </c>
      <c r="P73" s="5">
        <v>15</v>
      </c>
      <c r="Q73" s="32">
        <f t="shared" si="16"/>
        <v>0.32653061224489793</v>
      </c>
      <c r="R73" s="32">
        <f t="shared" si="17"/>
        <v>0</v>
      </c>
      <c r="S73" s="32">
        <f t="shared" si="18"/>
        <v>0.57692307692307687</v>
      </c>
      <c r="T73" s="32">
        <f t="shared" si="19"/>
        <v>0</v>
      </c>
      <c r="U73" s="13">
        <v>0</v>
      </c>
      <c r="V73" s="13">
        <v>0</v>
      </c>
      <c r="W73" s="13">
        <f t="shared" si="20"/>
        <v>100</v>
      </c>
      <c r="X73" s="13">
        <f t="shared" si="21"/>
        <v>100</v>
      </c>
    </row>
    <row r="74" spans="2:24">
      <c r="B74" s="21">
        <v>44154</v>
      </c>
      <c r="C74" s="13">
        <v>196.83333333333334</v>
      </c>
      <c r="D74" s="13">
        <v>182</v>
      </c>
      <c r="E74" s="13">
        <v>0</v>
      </c>
      <c r="F74" s="13">
        <v>182</v>
      </c>
      <c r="G74" s="14">
        <v>0</v>
      </c>
      <c r="H74" s="14">
        <v>0</v>
      </c>
      <c r="I74" s="14">
        <v>0</v>
      </c>
      <c r="J74" s="5">
        <v>43</v>
      </c>
      <c r="K74" s="5">
        <v>2</v>
      </c>
      <c r="L74" s="5">
        <v>0</v>
      </c>
      <c r="M74" s="5">
        <v>0</v>
      </c>
      <c r="N74" s="32">
        <f t="shared" si="15"/>
        <v>0</v>
      </c>
      <c r="O74" s="5">
        <v>0</v>
      </c>
      <c r="P74" s="5">
        <v>0</v>
      </c>
      <c r="Q74" s="32">
        <f t="shared" si="16"/>
        <v>0</v>
      </c>
      <c r="R74" s="32">
        <f t="shared" si="17"/>
        <v>0</v>
      </c>
      <c r="S74" s="32">
        <f t="shared" si="18"/>
        <v>0</v>
      </c>
      <c r="T74" s="32">
        <f t="shared" si="19"/>
        <v>0</v>
      </c>
      <c r="U74" s="13">
        <v>0</v>
      </c>
      <c r="V74" s="13">
        <v>0</v>
      </c>
      <c r="W74" s="13">
        <f t="shared" si="20"/>
        <v>100</v>
      </c>
      <c r="X74" s="13">
        <f t="shared" si="21"/>
        <v>100</v>
      </c>
    </row>
    <row r="75" spans="2:24">
      <c r="B75" s="21">
        <v>44155</v>
      </c>
      <c r="C75" s="13">
        <v>0</v>
      </c>
      <c r="D75" s="13">
        <v>0</v>
      </c>
      <c r="E75" s="13">
        <v>0</v>
      </c>
      <c r="F75" s="13">
        <v>0</v>
      </c>
      <c r="G75" s="14">
        <v>0</v>
      </c>
      <c r="H75" s="14">
        <v>0</v>
      </c>
      <c r="I75" s="14">
        <v>0</v>
      </c>
      <c r="J75" s="5">
        <v>0</v>
      </c>
      <c r="K75" s="5">
        <v>0</v>
      </c>
      <c r="L75" s="5">
        <v>0</v>
      </c>
      <c r="M75" s="5">
        <v>0</v>
      </c>
      <c r="N75" s="32">
        <f t="shared" si="15"/>
        <v>0</v>
      </c>
      <c r="O75" s="5">
        <v>0</v>
      </c>
      <c r="P75" s="5">
        <v>0</v>
      </c>
      <c r="Q75" s="32">
        <f t="shared" si="16"/>
        <v>0</v>
      </c>
      <c r="R75" s="32">
        <f t="shared" si="17"/>
        <v>0</v>
      </c>
      <c r="S75" s="32">
        <f t="shared" si="18"/>
        <v>0</v>
      </c>
      <c r="T75" s="32">
        <f t="shared" si="19"/>
        <v>0</v>
      </c>
      <c r="U75" s="13">
        <v>0</v>
      </c>
      <c r="V75" s="13">
        <v>0</v>
      </c>
      <c r="W75" s="13">
        <f t="shared" si="20"/>
        <v>100</v>
      </c>
      <c r="X75" s="13">
        <f t="shared" si="21"/>
        <v>100</v>
      </c>
    </row>
    <row r="76" spans="2:24">
      <c r="B76" s="20">
        <v>44156</v>
      </c>
      <c r="C76" s="13">
        <v>0</v>
      </c>
      <c r="D76" s="13">
        <v>0</v>
      </c>
      <c r="E76" s="13">
        <v>0</v>
      </c>
      <c r="F76" s="13">
        <v>0</v>
      </c>
      <c r="G76" s="14">
        <v>0</v>
      </c>
      <c r="H76" s="14">
        <v>0</v>
      </c>
      <c r="I76" s="14">
        <v>0</v>
      </c>
      <c r="J76" s="5">
        <v>0</v>
      </c>
      <c r="K76" s="5">
        <v>0</v>
      </c>
      <c r="L76" s="5">
        <v>0</v>
      </c>
      <c r="M76" s="5">
        <v>0</v>
      </c>
      <c r="N76" s="32">
        <f t="shared" si="15"/>
        <v>0</v>
      </c>
      <c r="O76" s="5">
        <v>0</v>
      </c>
      <c r="P76" s="5">
        <v>0</v>
      </c>
      <c r="Q76" s="32">
        <f t="shared" si="16"/>
        <v>0</v>
      </c>
      <c r="R76" s="32">
        <f t="shared" si="17"/>
        <v>0</v>
      </c>
      <c r="S76" s="32">
        <f t="shared" si="18"/>
        <v>0</v>
      </c>
      <c r="T76" s="32">
        <f t="shared" si="19"/>
        <v>0</v>
      </c>
      <c r="U76" s="13">
        <v>0</v>
      </c>
      <c r="V76" s="13">
        <v>0</v>
      </c>
      <c r="W76" s="13">
        <f t="shared" si="20"/>
        <v>100</v>
      </c>
      <c r="X76" s="13">
        <f t="shared" si="21"/>
        <v>100</v>
      </c>
    </row>
    <row r="77" spans="2:24">
      <c r="B77" s="20">
        <v>44157</v>
      </c>
      <c r="C77" s="13">
        <v>0</v>
      </c>
      <c r="D77" s="13">
        <v>0</v>
      </c>
      <c r="E77" s="13">
        <v>0</v>
      </c>
      <c r="F77" s="13">
        <v>0</v>
      </c>
      <c r="G77" s="14">
        <v>0</v>
      </c>
      <c r="H77" s="14">
        <v>0</v>
      </c>
      <c r="I77" s="14">
        <v>0</v>
      </c>
      <c r="J77" s="5">
        <v>0</v>
      </c>
      <c r="K77" s="5">
        <v>0</v>
      </c>
      <c r="L77" s="5">
        <v>0</v>
      </c>
      <c r="M77" s="5">
        <v>0</v>
      </c>
      <c r="N77" s="32">
        <f t="shared" si="15"/>
        <v>0</v>
      </c>
      <c r="O77" s="5">
        <v>0</v>
      </c>
      <c r="P77" s="5">
        <v>0</v>
      </c>
      <c r="Q77" s="32">
        <f t="shared" si="16"/>
        <v>0</v>
      </c>
      <c r="R77" s="32">
        <f t="shared" si="17"/>
        <v>0</v>
      </c>
      <c r="S77" s="32">
        <f t="shared" si="18"/>
        <v>0</v>
      </c>
      <c r="T77" s="32">
        <f t="shared" si="19"/>
        <v>0</v>
      </c>
      <c r="U77" s="13">
        <v>0</v>
      </c>
      <c r="V77" s="13">
        <v>0</v>
      </c>
      <c r="W77" s="13">
        <f t="shared" si="20"/>
        <v>100</v>
      </c>
      <c r="X77" s="13">
        <f t="shared" si="21"/>
        <v>100</v>
      </c>
    </row>
    <row r="78" spans="2:24">
      <c r="B78" s="21">
        <v>44158</v>
      </c>
      <c r="C78" s="13">
        <v>0</v>
      </c>
      <c r="D78" s="13">
        <v>0</v>
      </c>
      <c r="E78" s="13">
        <v>0</v>
      </c>
      <c r="F78" s="13">
        <v>0</v>
      </c>
      <c r="G78" s="14">
        <v>0</v>
      </c>
      <c r="H78" s="14">
        <v>0</v>
      </c>
      <c r="I78" s="14">
        <v>0</v>
      </c>
      <c r="J78" s="5">
        <v>0</v>
      </c>
      <c r="K78" s="5">
        <v>0</v>
      </c>
      <c r="L78" s="5">
        <v>0</v>
      </c>
      <c r="M78" s="5">
        <v>0</v>
      </c>
      <c r="N78" s="32">
        <f t="shared" si="15"/>
        <v>0</v>
      </c>
      <c r="O78" s="5">
        <v>0</v>
      </c>
      <c r="P78" s="5">
        <v>0</v>
      </c>
      <c r="Q78" s="32">
        <f t="shared" si="16"/>
        <v>0</v>
      </c>
      <c r="R78" s="32">
        <f t="shared" si="17"/>
        <v>0</v>
      </c>
      <c r="S78" s="32">
        <f t="shared" si="18"/>
        <v>0</v>
      </c>
      <c r="T78" s="32">
        <f t="shared" si="19"/>
        <v>0</v>
      </c>
      <c r="U78" s="13">
        <v>0</v>
      </c>
      <c r="V78" s="13">
        <v>0</v>
      </c>
      <c r="W78" s="13">
        <f t="shared" si="20"/>
        <v>100</v>
      </c>
      <c r="X78" s="13">
        <f t="shared" si="21"/>
        <v>100</v>
      </c>
    </row>
    <row r="79" spans="2:24">
      <c r="B79" s="31">
        <v>44159</v>
      </c>
      <c r="C79" s="13">
        <v>308.63966666666664</v>
      </c>
      <c r="D79" s="13">
        <v>206.4855</v>
      </c>
      <c r="E79" s="13">
        <v>279.5</v>
      </c>
      <c r="F79" s="13">
        <v>133.471</v>
      </c>
      <c r="G79" s="14">
        <v>0</v>
      </c>
      <c r="H79" s="14">
        <v>0</v>
      </c>
      <c r="I79" s="14">
        <v>0</v>
      </c>
      <c r="J79" s="5">
        <v>113</v>
      </c>
      <c r="K79" s="5">
        <v>19</v>
      </c>
      <c r="L79" s="5">
        <v>0</v>
      </c>
      <c r="M79" s="5">
        <v>0</v>
      </c>
      <c r="N79" s="32">
        <f t="shared" si="15"/>
        <v>0</v>
      </c>
      <c r="O79" s="5">
        <v>10</v>
      </c>
      <c r="P79" s="5">
        <v>10</v>
      </c>
      <c r="Q79" s="32">
        <f t="shared" si="16"/>
        <v>8.8495575221238937E-2</v>
      </c>
      <c r="R79" s="32">
        <f t="shared" si="17"/>
        <v>0</v>
      </c>
      <c r="S79" s="32">
        <f t="shared" si="18"/>
        <v>0.52631578947368418</v>
      </c>
      <c r="T79" s="32">
        <f t="shared" si="19"/>
        <v>0</v>
      </c>
      <c r="U79" s="13">
        <v>0</v>
      </c>
      <c r="V79" s="13">
        <v>0</v>
      </c>
      <c r="W79" s="13">
        <f t="shared" si="20"/>
        <v>100</v>
      </c>
      <c r="X79" s="13">
        <f t="shared" si="21"/>
        <v>100</v>
      </c>
    </row>
    <row r="80" spans="2:24">
      <c r="B80" s="21">
        <v>44160</v>
      </c>
      <c r="C80" s="13">
        <v>213.80275</v>
      </c>
      <c r="D80" s="13">
        <v>234.25</v>
      </c>
      <c r="E80" s="13">
        <v>309</v>
      </c>
      <c r="F80" s="13">
        <v>159.5</v>
      </c>
      <c r="G80" s="14">
        <v>0</v>
      </c>
      <c r="H80" s="14">
        <v>0</v>
      </c>
      <c r="I80" s="14">
        <v>0</v>
      </c>
      <c r="J80" s="5">
        <v>50</v>
      </c>
      <c r="K80" s="5">
        <v>7</v>
      </c>
      <c r="L80" s="5">
        <v>0</v>
      </c>
      <c r="M80" s="5">
        <v>0</v>
      </c>
      <c r="N80" s="32">
        <f t="shared" si="15"/>
        <v>0</v>
      </c>
      <c r="O80" s="5">
        <v>4</v>
      </c>
      <c r="P80" s="5">
        <v>3</v>
      </c>
      <c r="Q80" s="32">
        <f t="shared" si="16"/>
        <v>0.08</v>
      </c>
      <c r="R80" s="32">
        <f t="shared" si="17"/>
        <v>0</v>
      </c>
      <c r="S80" s="32">
        <f t="shared" si="18"/>
        <v>0.42857142857142855</v>
      </c>
      <c r="T80" s="32">
        <f t="shared" si="19"/>
        <v>0</v>
      </c>
      <c r="U80" s="13">
        <v>0</v>
      </c>
      <c r="V80" s="13">
        <v>0</v>
      </c>
      <c r="W80" s="13">
        <f t="shared" si="20"/>
        <v>100</v>
      </c>
      <c r="X80" s="13">
        <f t="shared" si="21"/>
        <v>100</v>
      </c>
    </row>
    <row r="81" spans="2:24">
      <c r="B81" s="21">
        <v>44161</v>
      </c>
      <c r="C81" s="13">
        <v>211.71800000000002</v>
      </c>
      <c r="D81" s="13">
        <v>126.5</v>
      </c>
      <c r="E81" s="13">
        <v>0</v>
      </c>
      <c r="F81" s="13">
        <v>126.5</v>
      </c>
      <c r="G81" s="14">
        <v>0</v>
      </c>
      <c r="H81" s="14">
        <v>0</v>
      </c>
      <c r="I81" s="14">
        <v>0</v>
      </c>
      <c r="J81" s="5">
        <v>82</v>
      </c>
      <c r="K81" s="5">
        <v>4</v>
      </c>
      <c r="L81" s="5">
        <v>0</v>
      </c>
      <c r="M81" s="5">
        <v>0</v>
      </c>
      <c r="N81" s="32">
        <f t="shared" si="15"/>
        <v>0</v>
      </c>
      <c r="O81" s="5">
        <v>0</v>
      </c>
      <c r="P81" s="5">
        <v>0</v>
      </c>
      <c r="Q81" s="32">
        <f t="shared" si="16"/>
        <v>0</v>
      </c>
      <c r="R81" s="32">
        <f t="shared" si="17"/>
        <v>0</v>
      </c>
      <c r="S81" s="32">
        <f t="shared" si="18"/>
        <v>0</v>
      </c>
      <c r="T81" s="32">
        <f t="shared" si="19"/>
        <v>0</v>
      </c>
      <c r="U81" s="13">
        <v>0</v>
      </c>
      <c r="V81" s="13">
        <v>0</v>
      </c>
      <c r="W81" s="13">
        <f t="shared" si="20"/>
        <v>100</v>
      </c>
      <c r="X81" s="13">
        <f t="shared" si="21"/>
        <v>100</v>
      </c>
    </row>
    <row r="82" spans="2:24">
      <c r="B82" s="21">
        <v>44162</v>
      </c>
      <c r="C82" s="13">
        <v>0</v>
      </c>
      <c r="D82" s="13">
        <v>0</v>
      </c>
      <c r="E82" s="13">
        <v>0</v>
      </c>
      <c r="F82" s="13">
        <v>0</v>
      </c>
      <c r="G82" s="14">
        <v>0</v>
      </c>
      <c r="H82" s="14">
        <v>0</v>
      </c>
      <c r="I82" s="14">
        <v>0</v>
      </c>
      <c r="J82" s="5">
        <v>0</v>
      </c>
      <c r="K82" s="5">
        <v>0</v>
      </c>
      <c r="L82" s="5">
        <v>0</v>
      </c>
      <c r="M82" s="5">
        <v>0</v>
      </c>
      <c r="N82" s="32">
        <f t="shared" si="15"/>
        <v>0</v>
      </c>
      <c r="O82" s="5">
        <v>0</v>
      </c>
      <c r="P82" s="5">
        <v>0</v>
      </c>
      <c r="Q82" s="32">
        <f t="shared" si="16"/>
        <v>0</v>
      </c>
      <c r="R82" s="32">
        <f t="shared" si="17"/>
        <v>0</v>
      </c>
      <c r="S82" s="32">
        <f t="shared" si="18"/>
        <v>0</v>
      </c>
      <c r="T82" s="32">
        <f t="shared" si="19"/>
        <v>0</v>
      </c>
      <c r="U82" s="13">
        <v>0</v>
      </c>
      <c r="V82" s="13">
        <v>0</v>
      </c>
      <c r="W82" s="13">
        <f t="shared" si="20"/>
        <v>100</v>
      </c>
      <c r="X82" s="13">
        <f t="shared" si="21"/>
        <v>100</v>
      </c>
    </row>
    <row r="83" spans="2:24">
      <c r="B83" s="20">
        <v>44163</v>
      </c>
      <c r="C83" s="13">
        <v>0</v>
      </c>
      <c r="D83" s="13">
        <v>0</v>
      </c>
      <c r="E83" s="13">
        <v>0</v>
      </c>
      <c r="F83" s="13">
        <v>0</v>
      </c>
      <c r="G83" s="14">
        <v>0</v>
      </c>
      <c r="H83" s="14">
        <v>0</v>
      </c>
      <c r="I83" s="14">
        <v>0</v>
      </c>
      <c r="J83" s="5">
        <v>0</v>
      </c>
      <c r="K83" s="5">
        <v>0</v>
      </c>
      <c r="L83" s="5">
        <v>0</v>
      </c>
      <c r="M83" s="5">
        <v>0</v>
      </c>
      <c r="N83" s="32">
        <f t="shared" si="15"/>
        <v>0</v>
      </c>
      <c r="O83" s="5">
        <v>0</v>
      </c>
      <c r="P83" s="5">
        <v>0</v>
      </c>
      <c r="Q83" s="32">
        <f t="shared" si="16"/>
        <v>0</v>
      </c>
      <c r="R83" s="32">
        <f t="shared" si="17"/>
        <v>0</v>
      </c>
      <c r="S83" s="32">
        <f t="shared" si="18"/>
        <v>0</v>
      </c>
      <c r="T83" s="32">
        <f t="shared" si="19"/>
        <v>0</v>
      </c>
      <c r="U83" s="13">
        <v>0</v>
      </c>
      <c r="V83" s="13">
        <v>0</v>
      </c>
      <c r="W83" s="13">
        <f t="shared" si="20"/>
        <v>100</v>
      </c>
      <c r="X83" s="13">
        <f t="shared" si="21"/>
        <v>100</v>
      </c>
    </row>
    <row r="84" spans="2:24">
      <c r="B84" s="20">
        <v>44164</v>
      </c>
      <c r="C84" s="13">
        <v>0</v>
      </c>
      <c r="D84" s="13">
        <v>0</v>
      </c>
      <c r="E84" s="13">
        <v>0</v>
      </c>
      <c r="F84" s="13">
        <v>0</v>
      </c>
      <c r="G84" s="14">
        <v>0</v>
      </c>
      <c r="H84" s="14">
        <v>0</v>
      </c>
      <c r="I84" s="14">
        <v>0</v>
      </c>
      <c r="J84" s="5">
        <v>0</v>
      </c>
      <c r="K84" s="5">
        <v>0</v>
      </c>
      <c r="L84" s="5">
        <v>0</v>
      </c>
      <c r="M84" s="5">
        <v>0</v>
      </c>
      <c r="N84" s="32">
        <f t="shared" si="15"/>
        <v>0</v>
      </c>
      <c r="O84" s="5">
        <v>0</v>
      </c>
      <c r="P84" s="5">
        <v>0</v>
      </c>
      <c r="Q84" s="32">
        <f t="shared" si="16"/>
        <v>0</v>
      </c>
      <c r="R84" s="32">
        <f t="shared" si="17"/>
        <v>0</v>
      </c>
      <c r="S84" s="32">
        <f t="shared" si="18"/>
        <v>0</v>
      </c>
      <c r="T84" s="32">
        <f t="shared" si="19"/>
        <v>0</v>
      </c>
      <c r="U84" s="13">
        <v>0</v>
      </c>
      <c r="V84" s="13">
        <v>0</v>
      </c>
      <c r="W84" s="13">
        <f t="shared" si="20"/>
        <v>100</v>
      </c>
      <c r="X84" s="13">
        <f t="shared" si="21"/>
        <v>100</v>
      </c>
    </row>
    <row r="85" spans="2:24">
      <c r="B85" s="21">
        <v>44165</v>
      </c>
      <c r="C85" s="13">
        <v>0</v>
      </c>
      <c r="D85" s="13">
        <v>0</v>
      </c>
      <c r="E85" s="13">
        <v>0</v>
      </c>
      <c r="F85" s="13">
        <v>0</v>
      </c>
      <c r="G85" s="14">
        <v>0</v>
      </c>
      <c r="H85" s="14">
        <v>0</v>
      </c>
      <c r="I85" s="14">
        <v>0</v>
      </c>
      <c r="J85" s="5">
        <v>0</v>
      </c>
      <c r="K85" s="5">
        <v>0</v>
      </c>
      <c r="L85" s="5">
        <v>0</v>
      </c>
      <c r="M85" s="5">
        <v>0</v>
      </c>
      <c r="N85" s="32">
        <f t="shared" si="15"/>
        <v>0</v>
      </c>
      <c r="O85" s="5">
        <v>0</v>
      </c>
      <c r="P85" s="5">
        <v>0</v>
      </c>
      <c r="Q85" s="32">
        <f t="shared" ref="Q85" si="22">IF(O85=0,0,O85/J85)</f>
        <v>0</v>
      </c>
      <c r="R85" s="32">
        <f t="shared" ref="R85" si="23">IF(L85=0,0,L85/J85)</f>
        <v>0</v>
      </c>
      <c r="S85" s="32">
        <f t="shared" ref="S85" si="24">IF(P85=0,0,P85/K85)</f>
        <v>0</v>
      </c>
      <c r="T85" s="32">
        <f t="shared" ref="T85" si="25">IF(N85=0,0,N85/K85)</f>
        <v>0</v>
      </c>
      <c r="U85" s="13">
        <v>0</v>
      </c>
      <c r="V85" s="13">
        <v>0</v>
      </c>
      <c r="W85" s="13">
        <f t="shared" ref="W85" si="26">100-U85</f>
        <v>100</v>
      </c>
      <c r="X85" s="13">
        <f t="shared" ref="X85" si="27">100-V85</f>
        <v>100</v>
      </c>
    </row>
    <row r="86" spans="2:24">
      <c r="B86" s="31"/>
      <c r="C86" s="13"/>
      <c r="D86" s="13"/>
      <c r="E86" s="13"/>
      <c r="F86" s="13"/>
      <c r="G86" s="14"/>
      <c r="H86" s="14">
        <v>0</v>
      </c>
      <c r="I86" s="14">
        <v>0</v>
      </c>
      <c r="J86" s="5"/>
      <c r="K86" s="5"/>
      <c r="L86" s="5"/>
      <c r="M86" s="5"/>
      <c r="N86" s="32"/>
      <c r="O86" s="5"/>
      <c r="P86" s="5"/>
      <c r="Q86" s="32"/>
      <c r="R86" s="32"/>
      <c r="S86" s="32"/>
      <c r="T86" s="32"/>
      <c r="U86" s="13"/>
      <c r="V86" s="13"/>
      <c r="W86" s="13"/>
      <c r="X86" s="13"/>
    </row>
    <row r="87" spans="2:24">
      <c r="B87" s="15" t="s">
        <v>2</v>
      </c>
      <c r="C87" s="16">
        <v>91011.206999999995</v>
      </c>
      <c r="D87" s="16">
        <v>62271.406000000003</v>
      </c>
      <c r="E87" s="16">
        <v>60204.590000000004</v>
      </c>
      <c r="F87" s="16">
        <v>2066.8159999999998</v>
      </c>
      <c r="G87" s="22">
        <v>0</v>
      </c>
      <c r="H87" s="22">
        <v>0</v>
      </c>
      <c r="I87" s="22">
        <v>0</v>
      </c>
      <c r="J87" s="16">
        <v>747</v>
      </c>
      <c r="K87" s="16">
        <v>214</v>
      </c>
      <c r="L87" s="16">
        <v>5</v>
      </c>
      <c r="M87" s="16">
        <v>16</v>
      </c>
      <c r="N87" s="17" t="s">
        <v>34</v>
      </c>
      <c r="O87" s="16">
        <v>93</v>
      </c>
      <c r="P87" s="16">
        <v>67</v>
      </c>
      <c r="Q87" s="17" t="s">
        <v>34</v>
      </c>
      <c r="R87" s="17" t="s">
        <v>34</v>
      </c>
      <c r="S87" s="17" t="s">
        <v>34</v>
      </c>
      <c r="T87" s="17" t="s">
        <v>34</v>
      </c>
      <c r="U87" s="17" t="s">
        <v>34</v>
      </c>
      <c r="V87" s="17" t="s">
        <v>34</v>
      </c>
      <c r="W87" s="17" t="s">
        <v>34</v>
      </c>
      <c r="X87" s="17" t="s">
        <v>34</v>
      </c>
    </row>
    <row r="88" spans="2:24" ht="25.5">
      <c r="B88" s="19" t="s">
        <v>3</v>
      </c>
      <c r="C88" s="18">
        <v>1392.6583863636361</v>
      </c>
      <c r="D88" s="18">
        <v>2132.0767083333335</v>
      </c>
      <c r="E88" s="18">
        <v>2401.619925</v>
      </c>
      <c r="F88" s="18">
        <v>187.89236363636363</v>
      </c>
      <c r="G88" s="22">
        <v>0</v>
      </c>
      <c r="H88" s="22">
        <v>0</v>
      </c>
      <c r="I88" s="22">
        <v>0</v>
      </c>
      <c r="J88" s="18">
        <v>24.9</v>
      </c>
      <c r="K88" s="18">
        <v>7.1333333333333337</v>
      </c>
      <c r="L88" s="18">
        <v>0.16666666666666666</v>
      </c>
      <c r="M88" s="18">
        <v>0.53333333333333333</v>
      </c>
      <c r="N88" s="33">
        <f>AVERAGE(N56:N86)</f>
        <v>6.2800162800162804E-2</v>
      </c>
      <c r="O88" s="18">
        <v>3.1</v>
      </c>
      <c r="P88" s="18">
        <v>2.2333333333333334</v>
      </c>
      <c r="Q88" s="33">
        <f>AVERAGE(Q56:Q86)</f>
        <v>0.14244754665241738</v>
      </c>
      <c r="R88" s="33">
        <f>AVERAGE(R56:R86)</f>
        <v>1.7195767195767195E-2</v>
      </c>
      <c r="S88" s="33">
        <f>AVERAGE(S56:S86)</f>
        <v>0.22165863376389694</v>
      </c>
      <c r="T88" s="33">
        <f t="shared" ref="T88:X88" si="28">AVERAGE(T56:T86)</f>
        <v>8.0307416998503696E-3</v>
      </c>
      <c r="U88" s="18">
        <f t="shared" si="28"/>
        <v>0</v>
      </c>
      <c r="V88" s="18">
        <f t="shared" si="28"/>
        <v>0</v>
      </c>
      <c r="W88" s="18">
        <f t="shared" si="28"/>
        <v>100</v>
      </c>
      <c r="X88" s="18">
        <f t="shared" si="28"/>
        <v>100</v>
      </c>
    </row>
    <row r="91" spans="2:24" ht="25.5" customHeight="1">
      <c r="B91" s="29">
        <v>44136</v>
      </c>
      <c r="C91" s="34" t="s">
        <v>41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6"/>
    </row>
    <row r="92" spans="2:24" ht="156">
      <c r="B92" s="19"/>
      <c r="C92" s="12"/>
      <c r="D92" s="10" t="s">
        <v>38</v>
      </c>
      <c r="E92" s="10" t="s">
        <v>39</v>
      </c>
      <c r="F92" s="10" t="s">
        <v>40</v>
      </c>
      <c r="G92" s="10" t="s">
        <v>14</v>
      </c>
      <c r="H92" s="10" t="s">
        <v>15</v>
      </c>
      <c r="I92" s="10" t="s">
        <v>16</v>
      </c>
      <c r="J92" s="10" t="s">
        <v>19</v>
      </c>
      <c r="K92" s="10" t="s">
        <v>20</v>
      </c>
      <c r="L92" s="10" t="s">
        <v>21</v>
      </c>
      <c r="M92" s="23" t="s">
        <v>23</v>
      </c>
      <c r="N92" s="10" t="s">
        <v>24</v>
      </c>
    </row>
    <row r="93" spans="2:24">
      <c r="B93" s="19"/>
      <c r="C93" s="12" t="s">
        <v>25</v>
      </c>
      <c r="D93" s="12" t="s">
        <v>25</v>
      </c>
      <c r="E93" s="12" t="s">
        <v>25</v>
      </c>
      <c r="F93" s="12" t="s">
        <v>25</v>
      </c>
      <c r="G93" s="12" t="s">
        <v>26</v>
      </c>
      <c r="H93" s="12" t="s">
        <v>27</v>
      </c>
      <c r="I93" s="12" t="s">
        <v>28</v>
      </c>
      <c r="J93" s="12" t="s">
        <v>28</v>
      </c>
      <c r="K93" s="12" t="s">
        <v>30</v>
      </c>
      <c r="L93" s="12" t="s">
        <v>31</v>
      </c>
      <c r="M93" s="24" t="s">
        <v>32</v>
      </c>
      <c r="N93" s="12" t="s">
        <v>33</v>
      </c>
    </row>
    <row r="94" spans="2:24">
      <c r="B94" s="19" t="s">
        <v>2</v>
      </c>
      <c r="C94" s="16">
        <f>SUM(C87:D87)</f>
        <v>153282.61300000001</v>
      </c>
      <c r="D94" s="16">
        <f>D87</f>
        <v>62271.406000000003</v>
      </c>
      <c r="E94" s="16">
        <f t="shared" ref="E94:F94" si="29">E87</f>
        <v>60204.590000000004</v>
      </c>
      <c r="F94" s="16">
        <f t="shared" si="29"/>
        <v>2066.8159999999998</v>
      </c>
      <c r="G94" s="16">
        <f>SUM(H87:I87)</f>
        <v>0</v>
      </c>
      <c r="H94" s="16">
        <f>SUM(J87:K87)</f>
        <v>961</v>
      </c>
      <c r="I94" s="16">
        <f>SUM(L87:M87)</f>
        <v>21</v>
      </c>
      <c r="J94" s="16">
        <f>SUM(O87:P87)</f>
        <v>160</v>
      </c>
      <c r="K94" s="17" t="s">
        <v>34</v>
      </c>
      <c r="L94" s="17" t="s">
        <v>34</v>
      </c>
      <c r="M94" s="25" t="s">
        <v>34</v>
      </c>
      <c r="N94" s="17" t="s">
        <v>34</v>
      </c>
    </row>
    <row r="95" spans="2:24" ht="25.5">
      <c r="B95" s="19" t="s">
        <v>3</v>
      </c>
      <c r="C95" s="22">
        <f>AVERAGE(C88:D88)</f>
        <v>1762.3675473484848</v>
      </c>
      <c r="D95" s="22">
        <f>D88</f>
        <v>2132.0767083333335</v>
      </c>
      <c r="E95" s="22">
        <f t="shared" ref="E95:F95" si="30">E88</f>
        <v>2401.619925</v>
      </c>
      <c r="F95" s="22">
        <f t="shared" si="30"/>
        <v>187.89236363636363</v>
      </c>
      <c r="G95" s="22">
        <f>AVERAGE(H88:I88)</f>
        <v>0</v>
      </c>
      <c r="H95" s="22">
        <f>AVERAGE(J88:K88)</f>
        <v>16.016666666666666</v>
      </c>
      <c r="I95" s="22">
        <f>AVERAGE(L88:M88)</f>
        <v>0.35</v>
      </c>
      <c r="J95" s="22">
        <f>AVERAGE(O88:P88)</f>
        <v>2.666666666666667</v>
      </c>
      <c r="K95" s="33">
        <f>AVERAGE(Q88,S88)</f>
        <v>0.18205309020815716</v>
      </c>
      <c r="L95" s="33">
        <f>AVERAGE(R88,T88)</f>
        <v>1.2613254447808782E-2</v>
      </c>
      <c r="M95" s="26">
        <f>AVERAGE(U88:V88)</f>
        <v>0</v>
      </c>
      <c r="N95" s="22">
        <f>AVERAGE(W88:X88)</f>
        <v>100</v>
      </c>
    </row>
    <row r="98" spans="2:24" hidden="1">
      <c r="B98" s="1" t="s">
        <v>35</v>
      </c>
      <c r="C98" s="11">
        <v>1</v>
      </c>
      <c r="D98" s="11">
        <v>2</v>
      </c>
      <c r="E98" s="11">
        <v>3</v>
      </c>
      <c r="F98" s="11">
        <v>4</v>
      </c>
      <c r="G98" s="11">
        <v>5</v>
      </c>
      <c r="H98" s="11">
        <v>6</v>
      </c>
      <c r="I98" s="11">
        <v>7</v>
      </c>
      <c r="J98" s="11">
        <v>8</v>
      </c>
      <c r="K98" s="11">
        <v>9</v>
      </c>
      <c r="L98" s="11">
        <v>10</v>
      </c>
      <c r="M98" s="11">
        <v>11</v>
      </c>
      <c r="N98" s="11">
        <v>12</v>
      </c>
      <c r="O98" s="11">
        <v>13</v>
      </c>
      <c r="P98" s="11">
        <v>14</v>
      </c>
      <c r="Q98" s="11">
        <v>15</v>
      </c>
      <c r="R98" s="11">
        <v>16</v>
      </c>
      <c r="S98" s="11">
        <v>17</v>
      </c>
      <c r="T98" s="11">
        <v>18</v>
      </c>
      <c r="U98" s="11">
        <v>19</v>
      </c>
      <c r="V98" s="11">
        <v>20</v>
      </c>
      <c r="W98" s="11">
        <v>21</v>
      </c>
      <c r="X98" s="11">
        <v>22</v>
      </c>
    </row>
    <row r="99" spans="2:24" ht="63.75">
      <c r="B99" s="6" t="s">
        <v>7</v>
      </c>
      <c r="C99" s="2" t="s">
        <v>0</v>
      </c>
      <c r="D99" s="2" t="s">
        <v>8</v>
      </c>
      <c r="E99" s="2" t="s">
        <v>8</v>
      </c>
      <c r="F99" s="2" t="s">
        <v>8</v>
      </c>
      <c r="G99" s="2" t="s">
        <v>8</v>
      </c>
      <c r="H99" s="2" t="s">
        <v>9</v>
      </c>
      <c r="I99" s="2" t="s">
        <v>10</v>
      </c>
      <c r="J99" s="2" t="s">
        <v>11</v>
      </c>
      <c r="K99" s="2" t="s">
        <v>12</v>
      </c>
      <c r="L99" s="2" t="s">
        <v>11</v>
      </c>
      <c r="M99" s="2" t="s">
        <v>12</v>
      </c>
      <c r="N99" s="2" t="s">
        <v>12</v>
      </c>
      <c r="O99" s="2" t="s">
        <v>11</v>
      </c>
      <c r="P99" s="2" t="s">
        <v>12</v>
      </c>
      <c r="Q99" s="2" t="s">
        <v>11</v>
      </c>
      <c r="R99" s="2" t="s">
        <v>11</v>
      </c>
      <c r="S99" s="2" t="s">
        <v>12</v>
      </c>
      <c r="T99" s="2" t="s">
        <v>12</v>
      </c>
      <c r="U99" s="2" t="s">
        <v>11</v>
      </c>
      <c r="V99" s="2" t="s">
        <v>12</v>
      </c>
      <c r="W99" s="2" t="s">
        <v>11</v>
      </c>
      <c r="X99" s="2" t="s">
        <v>12</v>
      </c>
    </row>
    <row r="100" spans="2:24" ht="144">
      <c r="B100" s="7" t="s">
        <v>13</v>
      </c>
      <c r="C100" s="9"/>
      <c r="D100" s="10"/>
      <c r="E100" s="10" t="s">
        <v>38</v>
      </c>
      <c r="F100" s="10" t="s">
        <v>39</v>
      </c>
      <c r="G100" s="10" t="s">
        <v>40</v>
      </c>
      <c r="H100" s="10" t="s">
        <v>14</v>
      </c>
      <c r="I100" s="10" t="s">
        <v>14</v>
      </c>
      <c r="J100" s="10" t="s">
        <v>15</v>
      </c>
      <c r="K100" s="10" t="s">
        <v>15</v>
      </c>
      <c r="L100" s="10" t="s">
        <v>16</v>
      </c>
      <c r="M100" s="10" t="s">
        <v>17</v>
      </c>
      <c r="N100" s="10" t="s">
        <v>18</v>
      </c>
      <c r="O100" s="10" t="s">
        <v>19</v>
      </c>
      <c r="P100" s="10" t="s">
        <v>19</v>
      </c>
      <c r="Q100" s="10" t="s">
        <v>20</v>
      </c>
      <c r="R100" s="10" t="s">
        <v>21</v>
      </c>
      <c r="S100" s="10" t="s">
        <v>22</v>
      </c>
      <c r="T100" s="10" t="s">
        <v>21</v>
      </c>
      <c r="U100" s="10" t="s">
        <v>23</v>
      </c>
      <c r="V100" s="10" t="s">
        <v>23</v>
      </c>
      <c r="W100" s="10" t="s">
        <v>24</v>
      </c>
      <c r="X100" s="10" t="s">
        <v>24</v>
      </c>
    </row>
    <row r="101" spans="2:24">
      <c r="B101" s="3" t="s">
        <v>1</v>
      </c>
      <c r="C101" s="12" t="s">
        <v>25</v>
      </c>
      <c r="D101" s="12" t="s">
        <v>25</v>
      </c>
      <c r="E101" s="12" t="s">
        <v>25</v>
      </c>
      <c r="F101" s="12" t="s">
        <v>25</v>
      </c>
      <c r="G101" s="12" t="s">
        <v>25</v>
      </c>
      <c r="H101" s="12" t="s">
        <v>26</v>
      </c>
      <c r="I101" s="12" t="s">
        <v>26</v>
      </c>
      <c r="J101" s="12" t="s">
        <v>27</v>
      </c>
      <c r="K101" s="12" t="s">
        <v>27</v>
      </c>
      <c r="L101" s="12" t="s">
        <v>28</v>
      </c>
      <c r="M101" s="12" t="s">
        <v>28</v>
      </c>
      <c r="N101" s="12" t="s">
        <v>29</v>
      </c>
      <c r="O101" s="12" t="s">
        <v>28</v>
      </c>
      <c r="P101" s="12" t="s">
        <v>28</v>
      </c>
      <c r="Q101" s="12" t="s">
        <v>30</v>
      </c>
      <c r="R101" s="12" t="s">
        <v>31</v>
      </c>
      <c r="S101" s="12" t="s">
        <v>30</v>
      </c>
      <c r="T101" s="12" t="s">
        <v>31</v>
      </c>
      <c r="U101" s="12" t="s">
        <v>32</v>
      </c>
      <c r="V101" s="12" t="s">
        <v>32</v>
      </c>
      <c r="W101" s="12" t="s">
        <v>33</v>
      </c>
      <c r="X101" s="12" t="s">
        <v>33</v>
      </c>
    </row>
    <row r="102" spans="2:24">
      <c r="B102" s="31">
        <v>44166</v>
      </c>
      <c r="C102" s="13">
        <v>0</v>
      </c>
      <c r="D102" s="13">
        <v>0</v>
      </c>
      <c r="E102" s="13">
        <v>0</v>
      </c>
      <c r="F102" s="13">
        <v>0</v>
      </c>
      <c r="G102" s="14">
        <v>0</v>
      </c>
      <c r="H102" s="14">
        <v>0</v>
      </c>
      <c r="I102" s="14">
        <v>0</v>
      </c>
      <c r="J102" s="5">
        <v>0</v>
      </c>
      <c r="K102" s="5">
        <v>0</v>
      </c>
      <c r="L102" s="5">
        <v>0</v>
      </c>
      <c r="M102" s="5">
        <v>0</v>
      </c>
      <c r="N102" s="32">
        <f>IF(M102=0,0,M102/K102)</f>
        <v>0</v>
      </c>
      <c r="O102" s="5">
        <v>0</v>
      </c>
      <c r="P102" s="5">
        <v>0</v>
      </c>
      <c r="Q102" s="32">
        <f>IF(O102=0,0,O102/J102)</f>
        <v>0</v>
      </c>
      <c r="R102" s="32">
        <f>IF(L102=0,0,L102/J102)</f>
        <v>0</v>
      </c>
      <c r="S102" s="32">
        <f>IF(P102=0,0,P102/K102)</f>
        <v>0</v>
      </c>
      <c r="T102" s="32">
        <f>IF(N102=0,0,N102/K102)</f>
        <v>0</v>
      </c>
      <c r="U102" s="13">
        <v>0</v>
      </c>
      <c r="V102" s="13">
        <v>0</v>
      </c>
      <c r="W102" s="13">
        <f>100-U102</f>
        <v>100</v>
      </c>
      <c r="X102" s="13">
        <f>100-V102</f>
        <v>100</v>
      </c>
    </row>
    <row r="103" spans="2:24">
      <c r="B103" s="21">
        <v>44167</v>
      </c>
      <c r="C103" s="13">
        <v>178.22225</v>
      </c>
      <c r="D103" s="13">
        <v>208</v>
      </c>
      <c r="E103" s="13">
        <v>0</v>
      </c>
      <c r="F103" s="13">
        <v>208</v>
      </c>
      <c r="G103" s="14">
        <v>0</v>
      </c>
      <c r="H103" s="14">
        <v>0</v>
      </c>
      <c r="I103" s="14">
        <v>0</v>
      </c>
      <c r="J103" s="5">
        <v>77</v>
      </c>
      <c r="K103" s="5">
        <v>3</v>
      </c>
      <c r="L103" s="5">
        <v>0</v>
      </c>
      <c r="M103" s="5">
        <v>0</v>
      </c>
      <c r="N103" s="32">
        <f t="shared" ref="N103:N132" si="31">IF(M103=0,0,M103/K103)</f>
        <v>0</v>
      </c>
      <c r="O103" s="5">
        <v>1</v>
      </c>
      <c r="P103" s="5">
        <v>0</v>
      </c>
      <c r="Q103" s="32">
        <f t="shared" ref="Q103:Q131" si="32">IF(O103=0,0,O103/J103)</f>
        <v>1.2987012987012988E-2</v>
      </c>
      <c r="R103" s="32">
        <f t="shared" ref="R103:R131" si="33">IF(L103=0,0,L103/J103)</f>
        <v>0</v>
      </c>
      <c r="S103" s="32">
        <f t="shared" ref="S103:S131" si="34">IF(P103=0,0,P103/K103)</f>
        <v>0</v>
      </c>
      <c r="T103" s="32">
        <f t="shared" ref="T103:T131" si="35">IF(N103=0,0,N103/K103)</f>
        <v>0</v>
      </c>
      <c r="U103" s="13">
        <v>0</v>
      </c>
      <c r="V103" s="13">
        <v>0</v>
      </c>
      <c r="W103" s="13">
        <f t="shared" ref="W103:W131" si="36">100-U103</f>
        <v>100</v>
      </c>
      <c r="X103" s="13">
        <f t="shared" ref="X103:X131" si="37">100-V103</f>
        <v>100</v>
      </c>
    </row>
    <row r="104" spans="2:24">
      <c r="B104" s="21">
        <v>44168</v>
      </c>
      <c r="C104" s="13">
        <v>251.86099999999999</v>
      </c>
      <c r="D104" s="13">
        <v>137</v>
      </c>
      <c r="E104" s="13">
        <v>0</v>
      </c>
      <c r="F104" s="13">
        <v>137</v>
      </c>
      <c r="G104" s="14">
        <v>0</v>
      </c>
      <c r="H104" s="14">
        <v>0</v>
      </c>
      <c r="I104" s="14">
        <v>0</v>
      </c>
      <c r="J104" s="5">
        <v>37</v>
      </c>
      <c r="K104" s="5">
        <v>1</v>
      </c>
      <c r="L104" s="5">
        <v>0</v>
      </c>
      <c r="M104" s="5">
        <v>0</v>
      </c>
      <c r="N104" s="32">
        <f t="shared" si="31"/>
        <v>0</v>
      </c>
      <c r="O104" s="5">
        <v>0</v>
      </c>
      <c r="P104" s="5">
        <v>0</v>
      </c>
      <c r="Q104" s="32">
        <f t="shared" si="32"/>
        <v>0</v>
      </c>
      <c r="R104" s="32">
        <f t="shared" si="33"/>
        <v>0</v>
      </c>
      <c r="S104" s="32">
        <f t="shared" si="34"/>
        <v>0</v>
      </c>
      <c r="T104" s="32">
        <f t="shared" si="35"/>
        <v>0</v>
      </c>
      <c r="U104" s="13">
        <v>0</v>
      </c>
      <c r="V104" s="13">
        <v>0</v>
      </c>
      <c r="W104" s="13">
        <f t="shared" si="36"/>
        <v>100</v>
      </c>
      <c r="X104" s="13">
        <f t="shared" si="37"/>
        <v>100</v>
      </c>
    </row>
    <row r="105" spans="2:24">
      <c r="B105" s="21">
        <v>44169</v>
      </c>
      <c r="C105" s="13">
        <v>224.8</v>
      </c>
      <c r="D105" s="13">
        <v>140.80000000000001</v>
      </c>
      <c r="E105" s="13">
        <v>0</v>
      </c>
      <c r="F105" s="13">
        <v>140.80000000000001</v>
      </c>
      <c r="G105" s="14">
        <v>0</v>
      </c>
      <c r="H105" s="14">
        <v>0</v>
      </c>
      <c r="I105" s="14">
        <v>0</v>
      </c>
      <c r="J105" s="5">
        <v>18</v>
      </c>
      <c r="K105" s="5">
        <v>5</v>
      </c>
      <c r="L105" s="5">
        <v>0</v>
      </c>
      <c r="M105" s="5">
        <v>0</v>
      </c>
      <c r="N105" s="32">
        <f t="shared" si="31"/>
        <v>0</v>
      </c>
      <c r="O105" s="5">
        <v>0</v>
      </c>
      <c r="P105" s="5">
        <v>0</v>
      </c>
      <c r="Q105" s="32">
        <f t="shared" si="32"/>
        <v>0</v>
      </c>
      <c r="R105" s="32">
        <f t="shared" si="33"/>
        <v>0</v>
      </c>
      <c r="S105" s="32">
        <f t="shared" si="34"/>
        <v>0</v>
      </c>
      <c r="T105" s="32">
        <f t="shared" si="35"/>
        <v>0</v>
      </c>
      <c r="U105" s="13">
        <v>0</v>
      </c>
      <c r="V105" s="13">
        <v>0</v>
      </c>
      <c r="W105" s="13">
        <f t="shared" si="36"/>
        <v>100</v>
      </c>
      <c r="X105" s="13">
        <f t="shared" si="37"/>
        <v>100</v>
      </c>
    </row>
    <row r="106" spans="2:24">
      <c r="B106" s="20">
        <v>44170</v>
      </c>
      <c r="C106" s="13">
        <v>0</v>
      </c>
      <c r="D106" s="13">
        <v>0</v>
      </c>
      <c r="E106" s="13">
        <v>0</v>
      </c>
      <c r="F106" s="13">
        <v>0</v>
      </c>
      <c r="G106" s="14">
        <v>0</v>
      </c>
      <c r="H106" s="14">
        <v>0</v>
      </c>
      <c r="I106" s="14">
        <v>0</v>
      </c>
      <c r="J106" s="5">
        <v>0</v>
      </c>
      <c r="K106" s="5">
        <v>0</v>
      </c>
      <c r="L106" s="5">
        <v>0</v>
      </c>
      <c r="M106" s="5">
        <v>0</v>
      </c>
      <c r="N106" s="32">
        <f t="shared" si="31"/>
        <v>0</v>
      </c>
      <c r="O106" s="5">
        <v>0</v>
      </c>
      <c r="P106" s="5">
        <v>0</v>
      </c>
      <c r="Q106" s="32">
        <f t="shared" si="32"/>
        <v>0</v>
      </c>
      <c r="R106" s="32">
        <f t="shared" si="33"/>
        <v>0</v>
      </c>
      <c r="S106" s="32">
        <f t="shared" si="34"/>
        <v>0</v>
      </c>
      <c r="T106" s="32">
        <f t="shared" si="35"/>
        <v>0</v>
      </c>
      <c r="U106" s="13">
        <v>0</v>
      </c>
      <c r="V106" s="13">
        <v>0</v>
      </c>
      <c r="W106" s="13">
        <f t="shared" si="36"/>
        <v>100</v>
      </c>
      <c r="X106" s="13">
        <f t="shared" si="37"/>
        <v>100</v>
      </c>
    </row>
    <row r="107" spans="2:24">
      <c r="B107" s="20">
        <v>44171</v>
      </c>
      <c r="C107" s="13">
        <v>0</v>
      </c>
      <c r="D107" s="13">
        <v>0</v>
      </c>
      <c r="E107" s="13">
        <v>0</v>
      </c>
      <c r="F107" s="13">
        <v>0</v>
      </c>
      <c r="G107" s="14">
        <v>0</v>
      </c>
      <c r="H107" s="14">
        <v>0</v>
      </c>
      <c r="I107" s="14">
        <v>0</v>
      </c>
      <c r="J107" s="5">
        <v>0</v>
      </c>
      <c r="K107" s="5">
        <v>0</v>
      </c>
      <c r="L107" s="5">
        <v>0</v>
      </c>
      <c r="M107" s="5">
        <v>0</v>
      </c>
      <c r="N107" s="32">
        <f t="shared" si="31"/>
        <v>0</v>
      </c>
      <c r="O107" s="5">
        <v>0</v>
      </c>
      <c r="P107" s="5">
        <v>0</v>
      </c>
      <c r="Q107" s="32">
        <f t="shared" si="32"/>
        <v>0</v>
      </c>
      <c r="R107" s="32">
        <f t="shared" si="33"/>
        <v>0</v>
      </c>
      <c r="S107" s="32">
        <f t="shared" si="34"/>
        <v>0</v>
      </c>
      <c r="T107" s="32">
        <f t="shared" si="35"/>
        <v>0</v>
      </c>
      <c r="U107" s="13">
        <v>0</v>
      </c>
      <c r="V107" s="13">
        <v>0</v>
      </c>
      <c r="W107" s="13">
        <f t="shared" si="36"/>
        <v>100</v>
      </c>
      <c r="X107" s="13">
        <f t="shared" si="37"/>
        <v>100</v>
      </c>
    </row>
    <row r="108" spans="2:24">
      <c r="B108" s="31">
        <v>44172</v>
      </c>
      <c r="C108" s="13">
        <v>1600.25</v>
      </c>
      <c r="D108" s="13">
        <v>1607.6875</v>
      </c>
      <c r="E108" s="13">
        <v>2086.6666666666665</v>
      </c>
      <c r="F108" s="13">
        <v>170.75</v>
      </c>
      <c r="G108" s="14">
        <v>0</v>
      </c>
      <c r="H108" s="14">
        <v>0</v>
      </c>
      <c r="I108" s="14">
        <v>0</v>
      </c>
      <c r="J108" s="5">
        <v>16</v>
      </c>
      <c r="K108" s="5">
        <v>10</v>
      </c>
      <c r="L108" s="5">
        <v>0</v>
      </c>
      <c r="M108" s="5">
        <v>0</v>
      </c>
      <c r="N108" s="32">
        <f t="shared" si="31"/>
        <v>0</v>
      </c>
      <c r="O108" s="5">
        <v>0</v>
      </c>
      <c r="P108" s="5">
        <v>0</v>
      </c>
      <c r="Q108" s="32">
        <f t="shared" si="32"/>
        <v>0</v>
      </c>
      <c r="R108" s="32">
        <f t="shared" si="33"/>
        <v>0</v>
      </c>
      <c r="S108" s="32">
        <f t="shared" si="34"/>
        <v>0</v>
      </c>
      <c r="T108" s="32">
        <f t="shared" si="35"/>
        <v>0</v>
      </c>
      <c r="U108" s="13">
        <v>0</v>
      </c>
      <c r="V108" s="13">
        <v>0</v>
      </c>
      <c r="W108" s="13">
        <f t="shared" si="36"/>
        <v>100</v>
      </c>
      <c r="X108" s="13">
        <f t="shared" si="37"/>
        <v>100</v>
      </c>
    </row>
    <row r="109" spans="2:24">
      <c r="B109" s="31">
        <v>44173</v>
      </c>
      <c r="C109" s="13">
        <v>1775.8333333333333</v>
      </c>
      <c r="D109" s="13">
        <v>2407</v>
      </c>
      <c r="E109" s="13">
        <v>2407</v>
      </c>
      <c r="F109" s="13">
        <v>0</v>
      </c>
      <c r="G109" s="14">
        <v>0</v>
      </c>
      <c r="H109" s="14">
        <v>0</v>
      </c>
      <c r="I109" s="14">
        <v>0</v>
      </c>
      <c r="J109" s="5">
        <v>4</v>
      </c>
      <c r="K109" s="5">
        <v>2</v>
      </c>
      <c r="L109" s="5">
        <v>0</v>
      </c>
      <c r="M109" s="5">
        <v>0</v>
      </c>
      <c r="N109" s="32">
        <f t="shared" si="31"/>
        <v>0</v>
      </c>
      <c r="O109" s="5">
        <v>0</v>
      </c>
      <c r="P109" s="5">
        <v>0</v>
      </c>
      <c r="Q109" s="32">
        <f t="shared" si="32"/>
        <v>0</v>
      </c>
      <c r="R109" s="32">
        <f t="shared" si="33"/>
        <v>0</v>
      </c>
      <c r="S109" s="32">
        <f t="shared" si="34"/>
        <v>0</v>
      </c>
      <c r="T109" s="32">
        <f t="shared" si="35"/>
        <v>0</v>
      </c>
      <c r="U109" s="13">
        <v>0</v>
      </c>
      <c r="V109" s="13">
        <v>0</v>
      </c>
      <c r="W109" s="13">
        <f t="shared" si="36"/>
        <v>100</v>
      </c>
      <c r="X109" s="13">
        <f t="shared" si="37"/>
        <v>100</v>
      </c>
    </row>
    <row r="110" spans="2:24">
      <c r="B110" s="21">
        <v>44174</v>
      </c>
      <c r="C110" s="13">
        <v>191.619</v>
      </c>
      <c r="D110" s="13">
        <v>115.66666666666667</v>
      </c>
      <c r="E110" s="13">
        <v>81</v>
      </c>
      <c r="F110" s="13">
        <v>185</v>
      </c>
      <c r="G110" s="14">
        <v>0</v>
      </c>
      <c r="H110" s="14">
        <v>0</v>
      </c>
      <c r="I110" s="14">
        <v>0</v>
      </c>
      <c r="J110" s="5">
        <v>14</v>
      </c>
      <c r="K110" s="5">
        <v>5</v>
      </c>
      <c r="L110" s="5">
        <v>0</v>
      </c>
      <c r="M110" s="5">
        <v>4</v>
      </c>
      <c r="N110" s="32">
        <f t="shared" si="31"/>
        <v>0.8</v>
      </c>
      <c r="O110" s="5">
        <v>5</v>
      </c>
      <c r="P110" s="5">
        <v>0</v>
      </c>
      <c r="Q110" s="32">
        <f t="shared" si="32"/>
        <v>0.35714285714285715</v>
      </c>
      <c r="R110" s="32">
        <f t="shared" si="33"/>
        <v>0</v>
      </c>
      <c r="S110" s="32">
        <f t="shared" si="34"/>
        <v>0</v>
      </c>
      <c r="T110" s="32">
        <f t="shared" si="35"/>
        <v>0.16</v>
      </c>
      <c r="U110" s="13">
        <v>0</v>
      </c>
      <c r="V110" s="13">
        <v>0</v>
      </c>
      <c r="W110" s="13">
        <f t="shared" si="36"/>
        <v>100</v>
      </c>
      <c r="X110" s="13">
        <f t="shared" si="37"/>
        <v>100</v>
      </c>
    </row>
    <row r="111" spans="2:24">
      <c r="B111" s="21">
        <v>44175</v>
      </c>
      <c r="C111" s="13">
        <v>0</v>
      </c>
      <c r="D111" s="13">
        <v>0</v>
      </c>
      <c r="E111" s="13">
        <v>0</v>
      </c>
      <c r="F111" s="13">
        <v>0</v>
      </c>
      <c r="G111" s="14">
        <v>0</v>
      </c>
      <c r="H111" s="14">
        <v>0</v>
      </c>
      <c r="I111" s="14">
        <v>0</v>
      </c>
      <c r="J111" s="5">
        <v>0</v>
      </c>
      <c r="K111" s="5">
        <v>0</v>
      </c>
      <c r="L111" s="5">
        <v>0</v>
      </c>
      <c r="M111" s="5">
        <v>0</v>
      </c>
      <c r="N111" s="32">
        <f t="shared" si="31"/>
        <v>0</v>
      </c>
      <c r="O111" s="5">
        <v>0</v>
      </c>
      <c r="P111" s="5">
        <v>0</v>
      </c>
      <c r="Q111" s="32">
        <f t="shared" si="32"/>
        <v>0</v>
      </c>
      <c r="R111" s="32">
        <f t="shared" si="33"/>
        <v>0</v>
      </c>
      <c r="S111" s="32">
        <f t="shared" si="34"/>
        <v>0</v>
      </c>
      <c r="T111" s="32">
        <f t="shared" si="35"/>
        <v>0</v>
      </c>
      <c r="U111" s="13">
        <v>0</v>
      </c>
      <c r="V111" s="13">
        <v>0</v>
      </c>
      <c r="W111" s="13">
        <f t="shared" si="36"/>
        <v>100</v>
      </c>
      <c r="X111" s="13">
        <f t="shared" si="37"/>
        <v>100</v>
      </c>
    </row>
    <row r="112" spans="2:24">
      <c r="B112" s="21">
        <v>44176</v>
      </c>
      <c r="C112" s="13">
        <v>242.52799999999999</v>
      </c>
      <c r="D112" s="13">
        <v>197</v>
      </c>
      <c r="E112" s="13">
        <v>0</v>
      </c>
      <c r="F112" s="13">
        <v>197</v>
      </c>
      <c r="G112" s="14">
        <v>0</v>
      </c>
      <c r="H112" s="14">
        <v>0</v>
      </c>
      <c r="I112" s="14">
        <v>0</v>
      </c>
      <c r="J112" s="5">
        <v>37</v>
      </c>
      <c r="K112" s="5">
        <v>1</v>
      </c>
      <c r="L112" s="5">
        <v>0</v>
      </c>
      <c r="M112" s="5">
        <v>0</v>
      </c>
      <c r="N112" s="32">
        <f t="shared" si="31"/>
        <v>0</v>
      </c>
      <c r="O112" s="5">
        <v>0</v>
      </c>
      <c r="P112" s="5">
        <v>0</v>
      </c>
      <c r="Q112" s="32">
        <f t="shared" si="32"/>
        <v>0</v>
      </c>
      <c r="R112" s="32">
        <f t="shared" si="33"/>
        <v>0</v>
      </c>
      <c r="S112" s="32">
        <f t="shared" si="34"/>
        <v>0</v>
      </c>
      <c r="T112" s="32">
        <f t="shared" si="35"/>
        <v>0</v>
      </c>
      <c r="U112" s="13">
        <v>0</v>
      </c>
      <c r="V112" s="13">
        <v>0</v>
      </c>
      <c r="W112" s="13">
        <f t="shared" si="36"/>
        <v>100</v>
      </c>
      <c r="X112" s="13">
        <f t="shared" si="37"/>
        <v>100</v>
      </c>
    </row>
    <row r="113" spans="2:24">
      <c r="B113" s="20">
        <v>44177</v>
      </c>
      <c r="C113" s="13">
        <v>288.82600000000002</v>
      </c>
      <c r="D113" s="13">
        <v>160.66666666666666</v>
      </c>
      <c r="E113" s="13">
        <v>174</v>
      </c>
      <c r="F113" s="13">
        <v>134</v>
      </c>
      <c r="G113" s="14">
        <v>0</v>
      </c>
      <c r="H113" s="14">
        <v>0</v>
      </c>
      <c r="I113" s="14">
        <v>0</v>
      </c>
      <c r="J113" s="5">
        <v>67</v>
      </c>
      <c r="K113" s="5">
        <v>10</v>
      </c>
      <c r="L113" s="5">
        <v>0</v>
      </c>
      <c r="M113" s="5">
        <v>0</v>
      </c>
      <c r="N113" s="32">
        <f t="shared" si="31"/>
        <v>0</v>
      </c>
      <c r="O113" s="5">
        <v>4</v>
      </c>
      <c r="P113" s="5">
        <v>4</v>
      </c>
      <c r="Q113" s="32">
        <f t="shared" si="32"/>
        <v>5.9701492537313432E-2</v>
      </c>
      <c r="R113" s="32">
        <f t="shared" si="33"/>
        <v>0</v>
      </c>
      <c r="S113" s="32">
        <f t="shared" si="34"/>
        <v>0.4</v>
      </c>
      <c r="T113" s="32">
        <f t="shared" si="35"/>
        <v>0</v>
      </c>
      <c r="U113" s="13">
        <v>0</v>
      </c>
      <c r="V113" s="13">
        <v>0</v>
      </c>
      <c r="W113" s="13">
        <f t="shared" si="36"/>
        <v>100</v>
      </c>
      <c r="X113" s="13">
        <f t="shared" si="37"/>
        <v>100</v>
      </c>
    </row>
    <row r="114" spans="2:24">
      <c r="B114" s="20">
        <v>44178</v>
      </c>
      <c r="C114" s="13">
        <v>205.875</v>
      </c>
      <c r="D114" s="13">
        <v>127</v>
      </c>
      <c r="E114" s="13">
        <v>0</v>
      </c>
      <c r="F114" s="13">
        <v>127</v>
      </c>
      <c r="G114" s="14">
        <v>0</v>
      </c>
      <c r="H114" s="14">
        <v>0</v>
      </c>
      <c r="I114" s="14">
        <v>0</v>
      </c>
      <c r="J114" s="5">
        <v>37</v>
      </c>
      <c r="K114" s="5">
        <v>1</v>
      </c>
      <c r="L114" s="5">
        <v>0</v>
      </c>
      <c r="M114" s="5">
        <v>0</v>
      </c>
      <c r="N114" s="32">
        <f t="shared" si="31"/>
        <v>0</v>
      </c>
      <c r="O114" s="5">
        <v>0</v>
      </c>
      <c r="P114" s="5">
        <v>0</v>
      </c>
      <c r="Q114" s="32">
        <f t="shared" si="32"/>
        <v>0</v>
      </c>
      <c r="R114" s="32">
        <f t="shared" si="33"/>
        <v>0</v>
      </c>
      <c r="S114" s="32">
        <f t="shared" si="34"/>
        <v>0</v>
      </c>
      <c r="T114" s="32">
        <f t="shared" si="35"/>
        <v>0</v>
      </c>
      <c r="U114" s="13">
        <v>0</v>
      </c>
      <c r="V114" s="13">
        <v>0</v>
      </c>
      <c r="W114" s="13">
        <f t="shared" si="36"/>
        <v>100</v>
      </c>
      <c r="X114" s="13">
        <f t="shared" si="37"/>
        <v>100</v>
      </c>
    </row>
    <row r="115" spans="2:24">
      <c r="B115" s="31">
        <v>44179</v>
      </c>
      <c r="C115" s="13">
        <v>225.095</v>
      </c>
      <c r="D115" s="13">
        <v>162</v>
      </c>
      <c r="E115" s="13">
        <v>0</v>
      </c>
      <c r="F115" s="13">
        <v>162</v>
      </c>
      <c r="G115" s="14">
        <v>0</v>
      </c>
      <c r="H115" s="14">
        <v>0</v>
      </c>
      <c r="I115" s="14">
        <v>0</v>
      </c>
      <c r="J115" s="5">
        <v>44</v>
      </c>
      <c r="K115" s="5">
        <v>2</v>
      </c>
      <c r="L115" s="5">
        <v>0</v>
      </c>
      <c r="M115" s="5">
        <v>0</v>
      </c>
      <c r="N115" s="32">
        <f t="shared" si="31"/>
        <v>0</v>
      </c>
      <c r="O115" s="5">
        <v>0</v>
      </c>
      <c r="P115" s="5">
        <v>0</v>
      </c>
      <c r="Q115" s="32">
        <f t="shared" si="32"/>
        <v>0</v>
      </c>
      <c r="R115" s="32">
        <f t="shared" si="33"/>
        <v>0</v>
      </c>
      <c r="S115" s="32">
        <f t="shared" si="34"/>
        <v>0</v>
      </c>
      <c r="T115" s="32">
        <f t="shared" si="35"/>
        <v>0</v>
      </c>
      <c r="U115" s="13">
        <v>0</v>
      </c>
      <c r="V115" s="13">
        <v>0</v>
      </c>
      <c r="W115" s="13">
        <f t="shared" si="36"/>
        <v>100</v>
      </c>
      <c r="X115" s="13">
        <f t="shared" si="37"/>
        <v>100</v>
      </c>
    </row>
    <row r="116" spans="2:24">
      <c r="B116" s="31">
        <v>44180</v>
      </c>
      <c r="C116" s="13">
        <v>959.36099999999999</v>
      </c>
      <c r="D116" s="13">
        <v>1435.125</v>
      </c>
      <c r="E116" s="13">
        <v>2707</v>
      </c>
      <c r="F116" s="13">
        <v>163.25</v>
      </c>
      <c r="G116" s="14">
        <v>0</v>
      </c>
      <c r="H116" s="14">
        <v>0</v>
      </c>
      <c r="I116" s="14">
        <v>0</v>
      </c>
      <c r="J116" s="5">
        <v>26</v>
      </c>
      <c r="K116" s="5">
        <v>5</v>
      </c>
      <c r="L116" s="5">
        <v>0</v>
      </c>
      <c r="M116" s="5">
        <v>0</v>
      </c>
      <c r="N116" s="32">
        <f t="shared" si="31"/>
        <v>0</v>
      </c>
      <c r="O116" s="5">
        <v>3</v>
      </c>
      <c r="P116" s="5">
        <v>3</v>
      </c>
      <c r="Q116" s="32">
        <f t="shared" si="32"/>
        <v>0.11538461538461539</v>
      </c>
      <c r="R116" s="32">
        <f t="shared" si="33"/>
        <v>0</v>
      </c>
      <c r="S116" s="32">
        <f t="shared" si="34"/>
        <v>0.6</v>
      </c>
      <c r="T116" s="32">
        <f t="shared" si="35"/>
        <v>0</v>
      </c>
      <c r="U116" s="13">
        <v>0</v>
      </c>
      <c r="V116" s="13">
        <v>0</v>
      </c>
      <c r="W116" s="13">
        <f t="shared" si="36"/>
        <v>100</v>
      </c>
      <c r="X116" s="13">
        <f t="shared" si="37"/>
        <v>100</v>
      </c>
    </row>
    <row r="117" spans="2:24">
      <c r="B117" s="21">
        <v>44181</v>
      </c>
      <c r="C117" s="13">
        <v>240.08766666666668</v>
      </c>
      <c r="D117" s="13">
        <v>224</v>
      </c>
      <c r="E117" s="13">
        <v>0</v>
      </c>
      <c r="F117" s="13">
        <v>224</v>
      </c>
      <c r="G117" s="14">
        <v>0</v>
      </c>
      <c r="H117" s="14">
        <v>0</v>
      </c>
      <c r="I117" s="14">
        <v>0</v>
      </c>
      <c r="J117" s="5">
        <v>75</v>
      </c>
      <c r="K117" s="5">
        <v>1</v>
      </c>
      <c r="L117" s="5">
        <v>0</v>
      </c>
      <c r="M117" s="5">
        <v>0</v>
      </c>
      <c r="N117" s="32">
        <f t="shared" si="31"/>
        <v>0</v>
      </c>
      <c r="O117" s="5">
        <v>1</v>
      </c>
      <c r="P117" s="5">
        <v>0</v>
      </c>
      <c r="Q117" s="32">
        <f t="shared" si="32"/>
        <v>1.3333333333333334E-2</v>
      </c>
      <c r="R117" s="32">
        <f t="shared" si="33"/>
        <v>0</v>
      </c>
      <c r="S117" s="32">
        <f t="shared" si="34"/>
        <v>0</v>
      </c>
      <c r="T117" s="32">
        <f t="shared" si="35"/>
        <v>0</v>
      </c>
      <c r="U117" s="13">
        <v>0</v>
      </c>
      <c r="V117" s="13">
        <v>0</v>
      </c>
      <c r="W117" s="13">
        <f t="shared" si="36"/>
        <v>100</v>
      </c>
      <c r="X117" s="13">
        <f t="shared" si="37"/>
        <v>100</v>
      </c>
    </row>
    <row r="118" spans="2:24">
      <c r="B118" s="21">
        <v>44182</v>
      </c>
      <c r="C118" s="13">
        <v>237.22560000000004</v>
      </c>
      <c r="D118" s="13">
        <v>261.5</v>
      </c>
      <c r="E118" s="13">
        <v>0</v>
      </c>
      <c r="F118" s="13">
        <v>261.5</v>
      </c>
      <c r="G118" s="14">
        <v>0</v>
      </c>
      <c r="H118" s="14">
        <v>0</v>
      </c>
      <c r="I118" s="14">
        <v>0</v>
      </c>
      <c r="J118" s="5">
        <v>45</v>
      </c>
      <c r="K118" s="5">
        <v>2</v>
      </c>
      <c r="L118" s="5">
        <v>0</v>
      </c>
      <c r="M118" s="5">
        <v>0</v>
      </c>
      <c r="N118" s="32">
        <f t="shared" si="31"/>
        <v>0</v>
      </c>
      <c r="O118" s="5">
        <v>1</v>
      </c>
      <c r="P118" s="5">
        <v>0</v>
      </c>
      <c r="Q118" s="32">
        <f t="shared" si="32"/>
        <v>2.2222222222222223E-2</v>
      </c>
      <c r="R118" s="32">
        <f t="shared" si="33"/>
        <v>0</v>
      </c>
      <c r="S118" s="32">
        <f t="shared" si="34"/>
        <v>0</v>
      </c>
      <c r="T118" s="32">
        <f t="shared" si="35"/>
        <v>0</v>
      </c>
      <c r="U118" s="13">
        <v>0</v>
      </c>
      <c r="V118" s="13">
        <v>0</v>
      </c>
      <c r="W118" s="13">
        <f t="shared" si="36"/>
        <v>100</v>
      </c>
      <c r="X118" s="13">
        <f t="shared" si="37"/>
        <v>100</v>
      </c>
    </row>
    <row r="119" spans="2:24">
      <c r="B119" s="21">
        <v>44183</v>
      </c>
      <c r="C119" s="13">
        <v>0</v>
      </c>
      <c r="D119" s="13">
        <v>0</v>
      </c>
      <c r="E119" s="13">
        <v>0</v>
      </c>
      <c r="F119" s="13">
        <v>0</v>
      </c>
      <c r="G119" s="14">
        <v>0</v>
      </c>
      <c r="H119" s="14">
        <v>0</v>
      </c>
      <c r="I119" s="14">
        <v>0</v>
      </c>
      <c r="J119" s="5">
        <v>0</v>
      </c>
      <c r="K119" s="5">
        <v>0</v>
      </c>
      <c r="L119" s="5">
        <v>0</v>
      </c>
      <c r="M119" s="5">
        <v>0</v>
      </c>
      <c r="N119" s="32">
        <f t="shared" si="31"/>
        <v>0</v>
      </c>
      <c r="O119" s="5">
        <v>0</v>
      </c>
      <c r="P119" s="5">
        <v>0</v>
      </c>
      <c r="Q119" s="32">
        <f t="shared" si="32"/>
        <v>0</v>
      </c>
      <c r="R119" s="32">
        <f t="shared" si="33"/>
        <v>0</v>
      </c>
      <c r="S119" s="32">
        <f t="shared" si="34"/>
        <v>0</v>
      </c>
      <c r="T119" s="32">
        <f t="shared" si="35"/>
        <v>0</v>
      </c>
      <c r="U119" s="13">
        <v>0</v>
      </c>
      <c r="V119" s="13">
        <v>0</v>
      </c>
      <c r="W119" s="13">
        <f t="shared" si="36"/>
        <v>100</v>
      </c>
      <c r="X119" s="13">
        <f t="shared" si="37"/>
        <v>100</v>
      </c>
    </row>
    <row r="120" spans="2:24">
      <c r="B120" s="20">
        <v>44184</v>
      </c>
      <c r="C120" s="13">
        <v>0</v>
      </c>
      <c r="D120" s="13">
        <v>0</v>
      </c>
      <c r="E120" s="13">
        <v>0</v>
      </c>
      <c r="F120" s="13">
        <v>0</v>
      </c>
      <c r="G120" s="14">
        <v>0</v>
      </c>
      <c r="H120" s="14">
        <v>0</v>
      </c>
      <c r="I120" s="14">
        <v>0</v>
      </c>
      <c r="J120" s="5">
        <v>0</v>
      </c>
      <c r="K120" s="5">
        <v>0</v>
      </c>
      <c r="L120" s="5">
        <v>0</v>
      </c>
      <c r="M120" s="5">
        <v>0</v>
      </c>
      <c r="N120" s="32">
        <f t="shared" si="31"/>
        <v>0</v>
      </c>
      <c r="O120" s="5">
        <v>0</v>
      </c>
      <c r="P120" s="5">
        <v>0</v>
      </c>
      <c r="Q120" s="32">
        <f t="shared" si="32"/>
        <v>0</v>
      </c>
      <c r="R120" s="32">
        <f t="shared" si="33"/>
        <v>0</v>
      </c>
      <c r="S120" s="32">
        <f t="shared" si="34"/>
        <v>0</v>
      </c>
      <c r="T120" s="32">
        <f t="shared" si="35"/>
        <v>0</v>
      </c>
      <c r="U120" s="13">
        <v>0</v>
      </c>
      <c r="V120" s="13">
        <v>0</v>
      </c>
      <c r="W120" s="13">
        <f t="shared" si="36"/>
        <v>100</v>
      </c>
      <c r="X120" s="13">
        <f t="shared" si="37"/>
        <v>100</v>
      </c>
    </row>
    <row r="121" spans="2:24">
      <c r="B121" s="20">
        <v>44185</v>
      </c>
      <c r="C121" s="13">
        <v>0</v>
      </c>
      <c r="D121" s="13">
        <v>0</v>
      </c>
      <c r="E121" s="13">
        <v>0</v>
      </c>
      <c r="F121" s="13">
        <v>0</v>
      </c>
      <c r="G121" s="14">
        <v>0</v>
      </c>
      <c r="H121" s="14">
        <v>0</v>
      </c>
      <c r="I121" s="14">
        <v>0</v>
      </c>
      <c r="J121" s="5">
        <v>0</v>
      </c>
      <c r="K121" s="5">
        <v>0</v>
      </c>
      <c r="L121" s="5">
        <v>0</v>
      </c>
      <c r="M121" s="5">
        <v>0</v>
      </c>
      <c r="N121" s="32">
        <f t="shared" si="31"/>
        <v>0</v>
      </c>
      <c r="O121" s="5">
        <v>0</v>
      </c>
      <c r="P121" s="5">
        <v>0</v>
      </c>
      <c r="Q121" s="32">
        <f t="shared" si="32"/>
        <v>0</v>
      </c>
      <c r="R121" s="32">
        <f t="shared" si="33"/>
        <v>0</v>
      </c>
      <c r="S121" s="32">
        <f t="shared" si="34"/>
        <v>0</v>
      </c>
      <c r="T121" s="32">
        <f t="shared" si="35"/>
        <v>0</v>
      </c>
      <c r="U121" s="13">
        <v>0</v>
      </c>
      <c r="V121" s="13">
        <v>0</v>
      </c>
      <c r="W121" s="13">
        <f t="shared" si="36"/>
        <v>100</v>
      </c>
      <c r="X121" s="13">
        <f t="shared" si="37"/>
        <v>100</v>
      </c>
    </row>
    <row r="122" spans="2:24">
      <c r="B122" s="31">
        <v>44186</v>
      </c>
      <c r="C122" s="13">
        <v>201.65899999999999</v>
      </c>
      <c r="D122" s="13">
        <v>174.8</v>
      </c>
      <c r="E122" s="13">
        <v>0</v>
      </c>
      <c r="F122" s="13">
        <v>174.8</v>
      </c>
      <c r="G122" s="14">
        <v>0</v>
      </c>
      <c r="H122" s="14">
        <v>0</v>
      </c>
      <c r="I122" s="14">
        <v>0</v>
      </c>
      <c r="J122" s="5">
        <v>77</v>
      </c>
      <c r="K122" s="5">
        <v>5</v>
      </c>
      <c r="L122" s="5">
        <v>0</v>
      </c>
      <c r="M122" s="5">
        <v>0</v>
      </c>
      <c r="N122" s="32">
        <f t="shared" si="31"/>
        <v>0</v>
      </c>
      <c r="O122" s="5">
        <v>0</v>
      </c>
      <c r="P122" s="5">
        <v>0</v>
      </c>
      <c r="Q122" s="32">
        <f t="shared" si="32"/>
        <v>0</v>
      </c>
      <c r="R122" s="32">
        <f t="shared" si="33"/>
        <v>0</v>
      </c>
      <c r="S122" s="32">
        <f t="shared" si="34"/>
        <v>0</v>
      </c>
      <c r="T122" s="32">
        <f t="shared" si="35"/>
        <v>0</v>
      </c>
      <c r="U122" s="13">
        <v>0</v>
      </c>
      <c r="V122" s="13">
        <v>0</v>
      </c>
      <c r="W122" s="13">
        <f t="shared" si="36"/>
        <v>100</v>
      </c>
      <c r="X122" s="13">
        <f t="shared" si="37"/>
        <v>100</v>
      </c>
    </row>
    <row r="123" spans="2:24">
      <c r="B123" s="31">
        <v>44187</v>
      </c>
      <c r="C123" s="13">
        <v>183.45</v>
      </c>
      <c r="D123" s="13">
        <v>241</v>
      </c>
      <c r="E123" s="13">
        <v>0</v>
      </c>
      <c r="F123" s="13">
        <v>241</v>
      </c>
      <c r="G123" s="14">
        <v>0</v>
      </c>
      <c r="H123" s="14">
        <v>0</v>
      </c>
      <c r="I123" s="14">
        <v>0</v>
      </c>
      <c r="J123" s="5">
        <v>8</v>
      </c>
      <c r="K123" s="5">
        <v>1</v>
      </c>
      <c r="L123" s="5">
        <v>0</v>
      </c>
      <c r="M123" s="5">
        <v>0</v>
      </c>
      <c r="N123" s="32">
        <f t="shared" si="31"/>
        <v>0</v>
      </c>
      <c r="O123" s="5">
        <v>1</v>
      </c>
      <c r="P123" s="5">
        <v>0</v>
      </c>
      <c r="Q123" s="32">
        <f t="shared" si="32"/>
        <v>0.125</v>
      </c>
      <c r="R123" s="32">
        <f t="shared" si="33"/>
        <v>0</v>
      </c>
      <c r="S123" s="32">
        <f t="shared" si="34"/>
        <v>0</v>
      </c>
      <c r="T123" s="32">
        <f t="shared" si="35"/>
        <v>0</v>
      </c>
      <c r="U123" s="13">
        <v>0</v>
      </c>
      <c r="V123" s="13">
        <v>0</v>
      </c>
      <c r="W123" s="13">
        <f t="shared" si="36"/>
        <v>100</v>
      </c>
      <c r="X123" s="13">
        <f t="shared" si="37"/>
        <v>100</v>
      </c>
    </row>
    <row r="124" spans="2:24">
      <c r="B124" s="21">
        <v>44188</v>
      </c>
      <c r="C124" s="13">
        <v>259.48599999999999</v>
      </c>
      <c r="D124" s="13">
        <v>197</v>
      </c>
      <c r="E124" s="13">
        <v>0</v>
      </c>
      <c r="F124" s="13">
        <v>197</v>
      </c>
      <c r="G124" s="14">
        <v>0</v>
      </c>
      <c r="H124" s="14">
        <v>0</v>
      </c>
      <c r="I124" s="14">
        <v>0</v>
      </c>
      <c r="J124" s="5">
        <v>37</v>
      </c>
      <c r="K124" s="5">
        <v>1</v>
      </c>
      <c r="L124" s="5">
        <v>0</v>
      </c>
      <c r="M124" s="5">
        <v>0</v>
      </c>
      <c r="N124" s="32">
        <f t="shared" si="31"/>
        <v>0</v>
      </c>
      <c r="O124" s="5">
        <v>0</v>
      </c>
      <c r="P124" s="5">
        <v>0</v>
      </c>
      <c r="Q124" s="32">
        <f t="shared" si="32"/>
        <v>0</v>
      </c>
      <c r="R124" s="32">
        <f t="shared" si="33"/>
        <v>0</v>
      </c>
      <c r="S124" s="32">
        <f t="shared" si="34"/>
        <v>0</v>
      </c>
      <c r="T124" s="32">
        <f t="shared" si="35"/>
        <v>0</v>
      </c>
      <c r="U124" s="13">
        <v>0</v>
      </c>
      <c r="V124" s="13">
        <v>0</v>
      </c>
      <c r="W124" s="13">
        <f t="shared" si="36"/>
        <v>100</v>
      </c>
      <c r="X124" s="13">
        <f t="shared" si="37"/>
        <v>100</v>
      </c>
    </row>
    <row r="125" spans="2:24">
      <c r="B125" s="21">
        <v>44189</v>
      </c>
      <c r="C125" s="13">
        <v>257.15300000000002</v>
      </c>
      <c r="D125" s="13">
        <v>0</v>
      </c>
      <c r="E125" s="13">
        <v>0</v>
      </c>
      <c r="F125" s="13">
        <v>0</v>
      </c>
      <c r="G125" s="14">
        <v>0</v>
      </c>
      <c r="H125" s="14">
        <v>0</v>
      </c>
      <c r="I125" s="14">
        <v>0</v>
      </c>
      <c r="J125" s="5">
        <v>37</v>
      </c>
      <c r="K125" s="5">
        <v>0</v>
      </c>
      <c r="L125" s="5">
        <v>0</v>
      </c>
      <c r="M125" s="5">
        <v>0</v>
      </c>
      <c r="N125" s="32">
        <f t="shared" si="31"/>
        <v>0</v>
      </c>
      <c r="O125" s="5">
        <v>0</v>
      </c>
      <c r="P125" s="5">
        <v>0</v>
      </c>
      <c r="Q125" s="32">
        <f t="shared" si="32"/>
        <v>0</v>
      </c>
      <c r="R125" s="32">
        <f t="shared" si="33"/>
        <v>0</v>
      </c>
      <c r="S125" s="32">
        <f t="shared" si="34"/>
        <v>0</v>
      </c>
      <c r="T125" s="32">
        <f t="shared" si="35"/>
        <v>0</v>
      </c>
      <c r="U125" s="13">
        <v>0</v>
      </c>
      <c r="V125" s="13">
        <v>0</v>
      </c>
      <c r="W125" s="13">
        <f t="shared" si="36"/>
        <v>100</v>
      </c>
      <c r="X125" s="13">
        <f t="shared" si="37"/>
        <v>100</v>
      </c>
    </row>
    <row r="126" spans="2:24">
      <c r="B126" s="21">
        <v>44190</v>
      </c>
      <c r="C126" s="13">
        <v>0</v>
      </c>
      <c r="D126" s="13">
        <v>0</v>
      </c>
      <c r="E126" s="13">
        <v>0</v>
      </c>
      <c r="F126" s="13">
        <v>0</v>
      </c>
      <c r="G126" s="14">
        <v>0</v>
      </c>
      <c r="H126" s="14">
        <v>0</v>
      </c>
      <c r="I126" s="14">
        <v>0</v>
      </c>
      <c r="J126" s="5">
        <v>0</v>
      </c>
      <c r="K126" s="5">
        <v>0</v>
      </c>
      <c r="L126" s="5">
        <v>0</v>
      </c>
      <c r="M126" s="5">
        <v>0</v>
      </c>
      <c r="N126" s="32">
        <f t="shared" si="31"/>
        <v>0</v>
      </c>
      <c r="O126" s="5">
        <v>0</v>
      </c>
      <c r="P126" s="5">
        <v>0</v>
      </c>
      <c r="Q126" s="32">
        <f t="shared" si="32"/>
        <v>0</v>
      </c>
      <c r="R126" s="32">
        <f t="shared" si="33"/>
        <v>0</v>
      </c>
      <c r="S126" s="32">
        <f t="shared" si="34"/>
        <v>0</v>
      </c>
      <c r="T126" s="32">
        <f t="shared" si="35"/>
        <v>0</v>
      </c>
      <c r="U126" s="13">
        <v>0</v>
      </c>
      <c r="V126" s="13">
        <v>0</v>
      </c>
      <c r="W126" s="13">
        <f t="shared" si="36"/>
        <v>100</v>
      </c>
      <c r="X126" s="13">
        <f t="shared" si="37"/>
        <v>100</v>
      </c>
    </row>
    <row r="127" spans="2:24">
      <c r="B127" s="20">
        <v>44191</v>
      </c>
      <c r="C127" s="13">
        <v>224.08350000000002</v>
      </c>
      <c r="D127" s="13">
        <v>164</v>
      </c>
      <c r="E127" s="13">
        <v>0</v>
      </c>
      <c r="F127" s="13">
        <v>164</v>
      </c>
      <c r="G127" s="14">
        <v>0</v>
      </c>
      <c r="H127" s="14">
        <v>0</v>
      </c>
      <c r="I127" s="14">
        <v>0</v>
      </c>
      <c r="J127" s="5">
        <v>37</v>
      </c>
      <c r="K127" s="5">
        <v>1</v>
      </c>
      <c r="L127" s="5">
        <v>0</v>
      </c>
      <c r="M127" s="5">
        <v>0</v>
      </c>
      <c r="N127" s="32">
        <f t="shared" si="31"/>
        <v>0</v>
      </c>
      <c r="O127" s="5">
        <v>0</v>
      </c>
      <c r="P127" s="5">
        <v>0</v>
      </c>
      <c r="Q127" s="32">
        <f t="shared" si="32"/>
        <v>0</v>
      </c>
      <c r="R127" s="32">
        <f t="shared" si="33"/>
        <v>0</v>
      </c>
      <c r="S127" s="32">
        <f t="shared" si="34"/>
        <v>0</v>
      </c>
      <c r="T127" s="32">
        <f t="shared" si="35"/>
        <v>0</v>
      </c>
      <c r="U127" s="13">
        <v>0</v>
      </c>
      <c r="V127" s="13">
        <v>0</v>
      </c>
      <c r="W127" s="13">
        <f t="shared" si="36"/>
        <v>100</v>
      </c>
      <c r="X127" s="13">
        <f t="shared" si="37"/>
        <v>100</v>
      </c>
    </row>
    <row r="128" spans="2:24">
      <c r="B128" s="20">
        <v>44192</v>
      </c>
      <c r="C128" s="13">
        <v>0</v>
      </c>
      <c r="D128" s="13">
        <v>0</v>
      </c>
      <c r="E128" s="13">
        <v>0</v>
      </c>
      <c r="F128" s="13">
        <v>0</v>
      </c>
      <c r="G128" s="14">
        <v>0</v>
      </c>
      <c r="H128" s="14">
        <v>0</v>
      </c>
      <c r="I128" s="14">
        <v>0</v>
      </c>
      <c r="J128" s="5">
        <v>0</v>
      </c>
      <c r="K128" s="5">
        <v>0</v>
      </c>
      <c r="L128" s="5">
        <v>0</v>
      </c>
      <c r="M128" s="5">
        <v>0</v>
      </c>
      <c r="N128" s="32">
        <f t="shared" si="31"/>
        <v>0</v>
      </c>
      <c r="O128" s="5">
        <v>0</v>
      </c>
      <c r="P128" s="5">
        <v>0</v>
      </c>
      <c r="Q128" s="32">
        <f t="shared" si="32"/>
        <v>0</v>
      </c>
      <c r="R128" s="32">
        <f t="shared" si="33"/>
        <v>0</v>
      </c>
      <c r="S128" s="32">
        <f t="shared" si="34"/>
        <v>0</v>
      </c>
      <c r="T128" s="32">
        <f t="shared" si="35"/>
        <v>0</v>
      </c>
      <c r="U128" s="13">
        <v>0</v>
      </c>
      <c r="V128" s="13">
        <v>0</v>
      </c>
      <c r="W128" s="13">
        <f t="shared" si="36"/>
        <v>100</v>
      </c>
      <c r="X128" s="13">
        <f t="shared" si="37"/>
        <v>100</v>
      </c>
    </row>
    <row r="129" spans="2:24">
      <c r="B129" s="31">
        <v>44193</v>
      </c>
      <c r="C129" s="13">
        <v>329.40100000000001</v>
      </c>
      <c r="D129" s="13">
        <v>235.21433333333334</v>
      </c>
      <c r="E129" s="13">
        <v>272.75</v>
      </c>
      <c r="F129" s="13">
        <v>160.143</v>
      </c>
      <c r="G129" s="14">
        <v>0</v>
      </c>
      <c r="H129" s="14">
        <v>0</v>
      </c>
      <c r="I129" s="14">
        <v>0</v>
      </c>
      <c r="J129" s="5">
        <v>101</v>
      </c>
      <c r="K129" s="5">
        <v>10</v>
      </c>
      <c r="L129" s="5">
        <v>0</v>
      </c>
      <c r="M129" s="5">
        <v>0</v>
      </c>
      <c r="N129" s="32">
        <f t="shared" si="31"/>
        <v>0</v>
      </c>
      <c r="O129" s="5">
        <v>5</v>
      </c>
      <c r="P129" s="5">
        <v>3</v>
      </c>
      <c r="Q129" s="32">
        <f t="shared" si="32"/>
        <v>4.9504950495049507E-2</v>
      </c>
      <c r="R129" s="32">
        <f t="shared" si="33"/>
        <v>0</v>
      </c>
      <c r="S129" s="32">
        <f t="shared" si="34"/>
        <v>0.3</v>
      </c>
      <c r="T129" s="32">
        <f t="shared" si="35"/>
        <v>0</v>
      </c>
      <c r="U129" s="13">
        <v>0</v>
      </c>
      <c r="V129" s="13">
        <v>0</v>
      </c>
      <c r="W129" s="13">
        <f t="shared" si="36"/>
        <v>100</v>
      </c>
      <c r="X129" s="13">
        <f t="shared" si="37"/>
        <v>100</v>
      </c>
    </row>
    <row r="130" spans="2:24">
      <c r="B130" s="31">
        <v>44194</v>
      </c>
      <c r="C130" s="13">
        <v>672.91542857142849</v>
      </c>
      <c r="D130" s="13">
        <v>799.51819999999998</v>
      </c>
      <c r="E130" s="13">
        <v>919.625</v>
      </c>
      <c r="F130" s="13">
        <v>319.09100000000001</v>
      </c>
      <c r="G130" s="14">
        <v>0</v>
      </c>
      <c r="H130" s="14">
        <v>0</v>
      </c>
      <c r="I130" s="14">
        <v>0</v>
      </c>
      <c r="J130" s="5">
        <v>195</v>
      </c>
      <c r="K130" s="5">
        <v>33</v>
      </c>
      <c r="L130" s="5">
        <v>0</v>
      </c>
      <c r="M130" s="5">
        <v>0</v>
      </c>
      <c r="N130" s="32">
        <f t="shared" si="31"/>
        <v>0</v>
      </c>
      <c r="O130" s="5">
        <v>12</v>
      </c>
      <c r="P130" s="5">
        <v>10</v>
      </c>
      <c r="Q130" s="32">
        <f t="shared" si="32"/>
        <v>6.1538461538461542E-2</v>
      </c>
      <c r="R130" s="32">
        <f t="shared" si="33"/>
        <v>0</v>
      </c>
      <c r="S130" s="32">
        <f t="shared" si="34"/>
        <v>0.30303030303030304</v>
      </c>
      <c r="T130" s="32">
        <f t="shared" si="35"/>
        <v>0</v>
      </c>
      <c r="U130" s="13">
        <v>0</v>
      </c>
      <c r="V130" s="13">
        <v>0</v>
      </c>
      <c r="W130" s="13">
        <f t="shared" si="36"/>
        <v>100</v>
      </c>
      <c r="X130" s="13">
        <f t="shared" si="37"/>
        <v>100</v>
      </c>
    </row>
    <row r="131" spans="2:24">
      <c r="B131" s="21">
        <v>44195</v>
      </c>
      <c r="C131" s="13">
        <v>611.25940000000014</v>
      </c>
      <c r="D131" s="13">
        <v>761.55566666666664</v>
      </c>
      <c r="E131" s="13">
        <v>1042.75</v>
      </c>
      <c r="F131" s="13">
        <v>199.167</v>
      </c>
      <c r="G131" s="14">
        <v>0</v>
      </c>
      <c r="H131" s="14">
        <v>0</v>
      </c>
      <c r="I131" s="14">
        <v>0</v>
      </c>
      <c r="J131" s="5">
        <v>254</v>
      </c>
      <c r="K131" s="5">
        <v>22</v>
      </c>
      <c r="L131" s="5">
        <v>0</v>
      </c>
      <c r="M131" s="5">
        <v>3</v>
      </c>
      <c r="N131" s="32">
        <f t="shared" si="31"/>
        <v>0.13636363636363635</v>
      </c>
      <c r="O131" s="5">
        <v>4</v>
      </c>
      <c r="P131" s="5">
        <v>0</v>
      </c>
      <c r="Q131" s="32">
        <f t="shared" si="32"/>
        <v>1.5748031496062992E-2</v>
      </c>
      <c r="R131" s="32">
        <f t="shared" si="33"/>
        <v>0</v>
      </c>
      <c r="S131" s="32">
        <f t="shared" si="34"/>
        <v>0</v>
      </c>
      <c r="T131" s="32">
        <f t="shared" si="35"/>
        <v>6.1983471074380158E-3</v>
      </c>
      <c r="U131" s="13">
        <v>0</v>
      </c>
      <c r="V131" s="13">
        <v>0</v>
      </c>
      <c r="W131" s="13">
        <f t="shared" si="36"/>
        <v>100</v>
      </c>
      <c r="X131" s="13">
        <f t="shared" si="37"/>
        <v>100</v>
      </c>
    </row>
    <row r="132" spans="2:24">
      <c r="B132" s="21">
        <v>44196</v>
      </c>
      <c r="C132" s="13">
        <v>895.0333333333333</v>
      </c>
      <c r="D132" s="13">
        <v>1219.5</v>
      </c>
      <c r="E132" s="13">
        <v>1219.5</v>
      </c>
      <c r="F132" s="13">
        <v>0</v>
      </c>
      <c r="G132" s="14">
        <v>0</v>
      </c>
      <c r="H132" s="14">
        <v>0</v>
      </c>
      <c r="I132" s="14">
        <v>0</v>
      </c>
      <c r="J132" s="5">
        <v>13</v>
      </c>
      <c r="K132" s="5">
        <v>4</v>
      </c>
      <c r="L132" s="5">
        <v>0</v>
      </c>
      <c r="M132" s="5">
        <v>0</v>
      </c>
      <c r="N132" s="32">
        <f t="shared" si="31"/>
        <v>0</v>
      </c>
      <c r="O132" s="5">
        <v>2</v>
      </c>
      <c r="P132" s="5">
        <v>0</v>
      </c>
      <c r="Q132" s="32">
        <f t="shared" ref="Q132" si="38">IF(O132=0,0,O132/J132)</f>
        <v>0.15384615384615385</v>
      </c>
      <c r="R132" s="32">
        <f t="shared" ref="R132" si="39">IF(L132=0,0,L132/J132)</f>
        <v>0</v>
      </c>
      <c r="S132" s="32">
        <f t="shared" ref="S132" si="40">IF(P132=0,0,P132/K132)</f>
        <v>0</v>
      </c>
      <c r="T132" s="32">
        <f t="shared" ref="T132" si="41">IF(N132=0,0,N132/K132)</f>
        <v>0</v>
      </c>
      <c r="U132" s="13">
        <v>0</v>
      </c>
      <c r="V132" s="13">
        <v>0</v>
      </c>
      <c r="W132" s="13">
        <f t="shared" ref="W132" si="42">100-U132</f>
        <v>100</v>
      </c>
      <c r="X132" s="13">
        <f t="shared" ref="X132" si="43">100-V132</f>
        <v>100</v>
      </c>
    </row>
    <row r="133" spans="2:24">
      <c r="B133" s="15" t="s">
        <v>2</v>
      </c>
      <c r="C133" s="16">
        <v>38980.440999999999</v>
      </c>
      <c r="D133" s="16">
        <v>25385.501</v>
      </c>
      <c r="E133" s="16">
        <v>21820</v>
      </c>
      <c r="F133" s="16">
        <v>3565.5010000000002</v>
      </c>
      <c r="G133" s="22">
        <v>0</v>
      </c>
      <c r="H133" s="22">
        <v>0</v>
      </c>
      <c r="I133" s="22">
        <v>0</v>
      </c>
      <c r="J133" s="16">
        <v>1256</v>
      </c>
      <c r="K133" s="16">
        <v>125</v>
      </c>
      <c r="L133" s="16">
        <v>0</v>
      </c>
      <c r="M133" s="16">
        <v>7</v>
      </c>
      <c r="N133" s="17" t="s">
        <v>34</v>
      </c>
      <c r="O133" s="16">
        <v>39</v>
      </c>
      <c r="P133" s="16">
        <v>20</v>
      </c>
      <c r="Q133" s="17" t="s">
        <v>34</v>
      </c>
      <c r="R133" s="17" t="s">
        <v>34</v>
      </c>
      <c r="S133" s="17" t="s">
        <v>34</v>
      </c>
      <c r="T133" s="17" t="s">
        <v>34</v>
      </c>
      <c r="U133" s="17" t="s">
        <v>34</v>
      </c>
      <c r="V133" s="17" t="s">
        <v>34</v>
      </c>
      <c r="W133" s="17" t="s">
        <v>34</v>
      </c>
      <c r="X133" s="17" t="s">
        <v>34</v>
      </c>
    </row>
    <row r="134" spans="2:24" ht="25.5">
      <c r="B134" s="19" t="s">
        <v>3</v>
      </c>
      <c r="C134" s="18">
        <v>466.18293235930724</v>
      </c>
      <c r="D134" s="18">
        <v>522.66828730158738</v>
      </c>
      <c r="E134" s="18">
        <v>1212.2546296296296</v>
      </c>
      <c r="F134" s="18">
        <v>187.65794736842108</v>
      </c>
      <c r="G134" s="22">
        <v>0</v>
      </c>
      <c r="H134" s="22">
        <v>0</v>
      </c>
      <c r="I134" s="22">
        <v>0</v>
      </c>
      <c r="J134" s="18">
        <v>40.516129032258064</v>
      </c>
      <c r="K134" s="18">
        <v>4.032258064516129</v>
      </c>
      <c r="L134" s="18">
        <v>0</v>
      </c>
      <c r="M134" s="18">
        <v>0.22580645161290322</v>
      </c>
      <c r="N134" s="33">
        <f>AVERAGE(N102:N132)</f>
        <v>3.0205278592375366E-2</v>
      </c>
      <c r="O134" s="18">
        <v>1.2580645161290323</v>
      </c>
      <c r="P134" s="18">
        <v>0.64516129032258063</v>
      </c>
      <c r="Q134" s="33">
        <f>AVERAGE(Q102:Q132)</f>
        <v>3.1819649386551047E-2</v>
      </c>
      <c r="R134" s="33">
        <f>AVERAGE(R102:R132)</f>
        <v>0</v>
      </c>
      <c r="S134" s="33">
        <f>AVERAGE(S102:S132)</f>
        <v>5.1710654936461389E-2</v>
      </c>
      <c r="T134" s="33">
        <f t="shared" ref="T134:X134" si="44">AVERAGE(T102:T132)</f>
        <v>5.3612370034657429E-3</v>
      </c>
      <c r="U134" s="18">
        <f t="shared" si="44"/>
        <v>0</v>
      </c>
      <c r="V134" s="18">
        <f t="shared" si="44"/>
        <v>0</v>
      </c>
      <c r="W134" s="18">
        <f t="shared" si="44"/>
        <v>100</v>
      </c>
      <c r="X134" s="18">
        <f t="shared" si="44"/>
        <v>100</v>
      </c>
    </row>
    <row r="137" spans="2:24" ht="25.5" customHeight="1">
      <c r="B137" s="29">
        <v>44166</v>
      </c>
      <c r="C137" s="34" t="s">
        <v>41</v>
      </c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6"/>
    </row>
    <row r="138" spans="2:24" ht="156">
      <c r="B138" s="19"/>
      <c r="C138" s="12"/>
      <c r="D138" s="10" t="s">
        <v>38</v>
      </c>
      <c r="E138" s="10" t="s">
        <v>39</v>
      </c>
      <c r="F138" s="10" t="s">
        <v>40</v>
      </c>
      <c r="G138" s="10" t="s">
        <v>14</v>
      </c>
      <c r="H138" s="10" t="s">
        <v>15</v>
      </c>
      <c r="I138" s="10" t="s">
        <v>16</v>
      </c>
      <c r="J138" s="10" t="s">
        <v>19</v>
      </c>
      <c r="K138" s="10" t="s">
        <v>20</v>
      </c>
      <c r="L138" s="10" t="s">
        <v>21</v>
      </c>
      <c r="M138" s="23" t="s">
        <v>23</v>
      </c>
      <c r="N138" s="10" t="s">
        <v>24</v>
      </c>
    </row>
    <row r="139" spans="2:24">
      <c r="B139" s="19"/>
      <c r="C139" s="12" t="s">
        <v>25</v>
      </c>
      <c r="D139" s="12" t="s">
        <v>25</v>
      </c>
      <c r="E139" s="12" t="s">
        <v>25</v>
      </c>
      <c r="F139" s="12" t="s">
        <v>25</v>
      </c>
      <c r="G139" s="12" t="s">
        <v>26</v>
      </c>
      <c r="H139" s="12" t="s">
        <v>27</v>
      </c>
      <c r="I139" s="12" t="s">
        <v>28</v>
      </c>
      <c r="J139" s="12" t="s">
        <v>28</v>
      </c>
      <c r="K139" s="12" t="s">
        <v>30</v>
      </c>
      <c r="L139" s="12" t="s">
        <v>31</v>
      </c>
      <c r="M139" s="24" t="s">
        <v>32</v>
      </c>
      <c r="N139" s="12" t="s">
        <v>33</v>
      </c>
    </row>
    <row r="140" spans="2:24">
      <c r="B140" s="19" t="s">
        <v>2</v>
      </c>
      <c r="C140" s="16">
        <f>SUM(C133:D133)</f>
        <v>64365.941999999995</v>
      </c>
      <c r="D140" s="16">
        <f>D133</f>
        <v>25385.501</v>
      </c>
      <c r="E140" s="16">
        <f t="shared" ref="E140:F140" si="45">E133</f>
        <v>21820</v>
      </c>
      <c r="F140" s="16">
        <f t="shared" si="45"/>
        <v>3565.5010000000002</v>
      </c>
      <c r="G140" s="16">
        <f>SUM(H133:I133)</f>
        <v>0</v>
      </c>
      <c r="H140" s="16">
        <f>SUM(J133:K133)</f>
        <v>1381</v>
      </c>
      <c r="I140" s="16">
        <f>SUM(L133:M133)</f>
        <v>7</v>
      </c>
      <c r="J140" s="16">
        <f>SUM(O133:P133)</f>
        <v>59</v>
      </c>
      <c r="K140" s="17" t="s">
        <v>34</v>
      </c>
      <c r="L140" s="17" t="s">
        <v>34</v>
      </c>
      <c r="M140" s="25" t="s">
        <v>34</v>
      </c>
      <c r="N140" s="17" t="s">
        <v>34</v>
      </c>
    </row>
    <row r="141" spans="2:24" ht="25.5">
      <c r="B141" s="19" t="s">
        <v>3</v>
      </c>
      <c r="C141" s="22">
        <f>AVERAGE(C134:D134)</f>
        <v>494.42560983044734</v>
      </c>
      <c r="D141" s="22">
        <f>D134</f>
        <v>522.66828730158738</v>
      </c>
      <c r="E141" s="22">
        <f t="shared" ref="E141:F141" si="46">E134</f>
        <v>1212.2546296296296</v>
      </c>
      <c r="F141" s="22">
        <f t="shared" si="46"/>
        <v>187.65794736842108</v>
      </c>
      <c r="G141" s="22">
        <f>AVERAGE(H134:I134)</f>
        <v>0</v>
      </c>
      <c r="H141" s="22">
        <f>AVERAGE(J134:K134)</f>
        <v>22.274193548387096</v>
      </c>
      <c r="I141" s="22">
        <f>AVERAGE(L134:M134)</f>
        <v>0.11290322580645161</v>
      </c>
      <c r="J141" s="22">
        <f>AVERAGE(O134:P134)</f>
        <v>0.95161290322580649</v>
      </c>
      <c r="K141" s="33">
        <f>AVERAGE(Q134,S134)</f>
        <v>4.1765152161506218E-2</v>
      </c>
      <c r="L141" s="33">
        <f>AVERAGE(R134,T134)</f>
        <v>2.6806185017328715E-3</v>
      </c>
      <c r="M141" s="26">
        <f>AVERAGE(U134:V134)</f>
        <v>0</v>
      </c>
      <c r="N141" s="22">
        <f>AVERAGE(W134:X134)</f>
        <v>100</v>
      </c>
    </row>
  </sheetData>
  <mergeCells count="3">
    <mergeCell ref="C137:N137"/>
    <mergeCell ref="C45:N45"/>
    <mergeCell ref="C91:N9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119"/>
  <sheetViews>
    <sheetView workbookViewId="0">
      <selection activeCell="A2" sqref="A2:XFD3"/>
    </sheetView>
  </sheetViews>
  <sheetFormatPr defaultRowHeight="12.7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0.28515625" style="1" bestFit="1" customWidth="1"/>
    <col min="9" max="9" width="22.425781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hidden="1">
      <c r="B2" s="1" t="s">
        <v>35</v>
      </c>
      <c r="C2" s="11">
        <v>1</v>
      </c>
      <c r="D2" s="11">
        <v>2</v>
      </c>
      <c r="E2" s="11">
        <v>3</v>
      </c>
      <c r="F2" s="11">
        <v>4</v>
      </c>
      <c r="G2" s="11">
        <v>5</v>
      </c>
      <c r="H2" s="11">
        <v>6</v>
      </c>
      <c r="I2" s="11">
        <v>7</v>
      </c>
      <c r="J2" s="11">
        <v>8</v>
      </c>
      <c r="K2" s="11">
        <v>9</v>
      </c>
      <c r="L2" s="11">
        <v>10</v>
      </c>
    </row>
    <row r="3" spans="2:12" hidden="1">
      <c r="B3" s="1" t="s">
        <v>35</v>
      </c>
      <c r="C3" s="11">
        <v>1</v>
      </c>
      <c r="D3" s="11"/>
      <c r="E3" s="11"/>
      <c r="F3" s="11"/>
      <c r="G3" s="11">
        <v>2</v>
      </c>
      <c r="H3" s="11">
        <v>3</v>
      </c>
      <c r="I3" s="11">
        <v>4</v>
      </c>
      <c r="J3" s="11">
        <v>5</v>
      </c>
      <c r="K3" s="11">
        <v>6</v>
      </c>
      <c r="L3" s="11">
        <v>7</v>
      </c>
    </row>
    <row r="4" spans="2:12" ht="25.5">
      <c r="B4" s="6" t="s">
        <v>7</v>
      </c>
      <c r="C4" s="2" t="s">
        <v>37</v>
      </c>
      <c r="D4" s="37" t="s">
        <v>43</v>
      </c>
      <c r="E4" s="38"/>
      <c r="F4" s="39"/>
      <c r="G4" s="37" t="s">
        <v>45</v>
      </c>
      <c r="H4" s="38"/>
      <c r="I4" s="38"/>
      <c r="J4" s="38"/>
      <c r="K4" s="38"/>
      <c r="L4" s="39"/>
    </row>
    <row r="5" spans="2:12" ht="48">
      <c r="B5" s="7" t="s">
        <v>13</v>
      </c>
      <c r="C5" s="9"/>
      <c r="D5" s="10" t="s">
        <v>38</v>
      </c>
      <c r="E5" s="10" t="s">
        <v>39</v>
      </c>
      <c r="F5" s="10" t="s">
        <v>40</v>
      </c>
      <c r="G5" s="10"/>
      <c r="H5" s="10" t="s">
        <v>36</v>
      </c>
      <c r="I5" s="10" t="s">
        <v>15</v>
      </c>
      <c r="J5" s="10" t="s">
        <v>22</v>
      </c>
      <c r="K5" s="10" t="s">
        <v>23</v>
      </c>
      <c r="L5" s="10" t="s">
        <v>24</v>
      </c>
    </row>
    <row r="6" spans="2:12">
      <c r="B6" s="3" t="s">
        <v>1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26</v>
      </c>
      <c r="H6" s="12" t="s">
        <v>28</v>
      </c>
      <c r="I6" s="12" t="s">
        <v>27</v>
      </c>
      <c r="J6" s="12" t="s">
        <v>30</v>
      </c>
      <c r="K6" s="12" t="s">
        <v>32</v>
      </c>
      <c r="L6" s="12" t="s">
        <v>33</v>
      </c>
    </row>
    <row r="7" spans="2:12" ht="12.75" customHeight="1">
      <c r="B7" s="31">
        <v>44105</v>
      </c>
      <c r="C7" s="13">
        <v>1910.7580000000003</v>
      </c>
      <c r="D7" s="13">
        <v>1853.9066666666668</v>
      </c>
      <c r="E7" s="13">
        <v>1996.0350000000001</v>
      </c>
      <c r="F7" s="13">
        <v>1027.01</v>
      </c>
      <c r="G7" s="5">
        <v>0</v>
      </c>
      <c r="H7" s="5">
        <v>135</v>
      </c>
      <c r="I7" s="5">
        <v>43025</v>
      </c>
      <c r="J7" s="32">
        <f>H7/I7</f>
        <v>3.137710633352702E-3</v>
      </c>
      <c r="K7" s="13">
        <f>G7/86400000</f>
        <v>0</v>
      </c>
      <c r="L7" s="13">
        <f>100-K7</f>
        <v>100</v>
      </c>
    </row>
    <row r="8" spans="2:12" ht="12.75" customHeight="1">
      <c r="B8" s="31">
        <v>44106</v>
      </c>
      <c r="C8" s="13">
        <v>1743.4159999999999</v>
      </c>
      <c r="D8" s="13">
        <v>1670.6599999999999</v>
      </c>
      <c r="E8" s="13">
        <v>1852.55</v>
      </c>
      <c r="F8" s="13">
        <v>1026.94</v>
      </c>
      <c r="G8" s="5">
        <v>0</v>
      </c>
      <c r="H8" s="5">
        <v>109</v>
      </c>
      <c r="I8" s="5">
        <v>38063</v>
      </c>
      <c r="J8" s="32">
        <f t="shared" ref="J8:J36" si="0">H8/I8</f>
        <v>2.8636733836008722E-3</v>
      </c>
      <c r="K8" s="13">
        <f t="shared" ref="K8:K36" si="1">G8/86400000</f>
        <v>0</v>
      </c>
      <c r="L8" s="13">
        <f t="shared" ref="L8:L36" si="2">100-K8</f>
        <v>100</v>
      </c>
    </row>
    <row r="9" spans="2:12" ht="12.75" customHeight="1">
      <c r="B9" s="20">
        <v>44107</v>
      </c>
      <c r="C9" s="13">
        <v>1487.354</v>
      </c>
      <c r="D9" s="13">
        <v>1451.6233333333332</v>
      </c>
      <c r="E9" s="13">
        <v>1540.9499999999998</v>
      </c>
      <c r="F9" s="13">
        <v>1027.52</v>
      </c>
      <c r="G9" s="5">
        <v>0</v>
      </c>
      <c r="H9" s="5">
        <v>16</v>
      </c>
      <c r="I9" s="5">
        <v>6013</v>
      </c>
      <c r="J9" s="32">
        <f t="shared" si="0"/>
        <v>2.660901380342591E-3</v>
      </c>
      <c r="K9" s="13">
        <f t="shared" si="1"/>
        <v>0</v>
      </c>
      <c r="L9" s="13">
        <f t="shared" si="2"/>
        <v>100</v>
      </c>
    </row>
    <row r="10" spans="2:12" ht="12.75" customHeight="1">
      <c r="B10" s="20">
        <v>44108</v>
      </c>
      <c r="C10" s="13">
        <v>1473.6100000000001</v>
      </c>
      <c r="D10" s="13">
        <v>1429.97</v>
      </c>
      <c r="E10" s="13">
        <v>1539.07</v>
      </c>
      <c r="F10" s="13">
        <v>1035.1199999999999</v>
      </c>
      <c r="G10" s="5">
        <v>0</v>
      </c>
      <c r="H10" s="5">
        <v>37</v>
      </c>
      <c r="I10" s="5">
        <v>6330</v>
      </c>
      <c r="J10" s="32">
        <f t="shared" si="0"/>
        <v>5.845181674565561E-3</v>
      </c>
      <c r="K10" s="13">
        <f t="shared" si="1"/>
        <v>0</v>
      </c>
      <c r="L10" s="13">
        <f t="shared" si="2"/>
        <v>100</v>
      </c>
    </row>
    <row r="11" spans="2:12" ht="12.75" customHeight="1">
      <c r="B11" s="21">
        <v>44109</v>
      </c>
      <c r="C11" s="13">
        <v>1664.8260000000002</v>
      </c>
      <c r="D11" s="13">
        <v>1624.2299999999998</v>
      </c>
      <c r="E11" s="13">
        <v>1725.72</v>
      </c>
      <c r="F11" s="13">
        <v>1024.3599999999999</v>
      </c>
      <c r="G11" s="5">
        <v>0</v>
      </c>
      <c r="H11" s="5">
        <v>140</v>
      </c>
      <c r="I11" s="5">
        <v>43119</v>
      </c>
      <c r="J11" s="32">
        <f t="shared" si="0"/>
        <v>3.2468285442612305E-3</v>
      </c>
      <c r="K11" s="13">
        <f t="shared" si="1"/>
        <v>0</v>
      </c>
      <c r="L11" s="13">
        <f t="shared" si="2"/>
        <v>100</v>
      </c>
    </row>
    <row r="12" spans="2:12" ht="12.75" customHeight="1">
      <c r="B12" s="4">
        <v>44110</v>
      </c>
      <c r="C12" s="13">
        <v>1751.0579999999998</v>
      </c>
      <c r="D12" s="13">
        <v>1695.5433333333333</v>
      </c>
      <c r="E12" s="13">
        <v>1834.33</v>
      </c>
      <c r="F12" s="13">
        <v>1022.4</v>
      </c>
      <c r="G12" s="5">
        <v>0</v>
      </c>
      <c r="H12" s="5">
        <v>186</v>
      </c>
      <c r="I12" s="5">
        <v>39044</v>
      </c>
      <c r="J12" s="32">
        <f t="shared" si="0"/>
        <v>4.7638561622784549E-3</v>
      </c>
      <c r="K12" s="13">
        <f t="shared" si="1"/>
        <v>0</v>
      </c>
      <c r="L12" s="13">
        <f t="shared" si="2"/>
        <v>100</v>
      </c>
    </row>
    <row r="13" spans="2:12" ht="12.75" customHeight="1">
      <c r="B13" s="31">
        <v>44111</v>
      </c>
      <c r="C13" s="13">
        <v>1753.0340000000001</v>
      </c>
      <c r="D13" s="13">
        <v>1697.4666666666665</v>
      </c>
      <c r="E13" s="13">
        <v>1836.385</v>
      </c>
      <c r="F13" s="13">
        <v>1024.98</v>
      </c>
      <c r="G13" s="5">
        <v>0</v>
      </c>
      <c r="H13" s="5">
        <v>153</v>
      </c>
      <c r="I13" s="5">
        <v>36812</v>
      </c>
      <c r="J13" s="32">
        <f t="shared" si="0"/>
        <v>4.1562533956318592E-3</v>
      </c>
      <c r="K13" s="13">
        <f t="shared" si="1"/>
        <v>0</v>
      </c>
      <c r="L13" s="13">
        <f t="shared" si="2"/>
        <v>100</v>
      </c>
    </row>
    <row r="14" spans="2:12" ht="12.75" customHeight="1">
      <c r="B14" s="31">
        <v>44112</v>
      </c>
      <c r="C14" s="13">
        <v>1776.2559999999999</v>
      </c>
      <c r="D14" s="13">
        <v>1725.4666666666665</v>
      </c>
      <c r="E14" s="13">
        <v>1852.44</v>
      </c>
      <c r="F14" s="13">
        <v>1024.27</v>
      </c>
      <c r="G14" s="5">
        <v>0</v>
      </c>
      <c r="H14" s="5">
        <v>129</v>
      </c>
      <c r="I14" s="5">
        <v>37221</v>
      </c>
      <c r="J14" s="32">
        <f t="shared" si="0"/>
        <v>3.4657854437011365E-3</v>
      </c>
      <c r="K14" s="13">
        <f t="shared" si="1"/>
        <v>0</v>
      </c>
      <c r="L14" s="13">
        <f t="shared" si="2"/>
        <v>100</v>
      </c>
    </row>
    <row r="15" spans="2:12" ht="12.75" customHeight="1">
      <c r="B15" s="31">
        <v>44113</v>
      </c>
      <c r="C15" s="13">
        <v>1696.8340000000001</v>
      </c>
      <c r="D15" s="13">
        <v>1670.17</v>
      </c>
      <c r="E15" s="13">
        <v>1736.83</v>
      </c>
      <c r="F15" s="13">
        <v>1023.22</v>
      </c>
      <c r="G15" s="5">
        <v>0</v>
      </c>
      <c r="H15" s="5">
        <v>140</v>
      </c>
      <c r="I15" s="5">
        <v>37169</v>
      </c>
      <c r="J15" s="32">
        <f t="shared" si="0"/>
        <v>3.7665796766122306E-3</v>
      </c>
      <c r="K15" s="13">
        <f t="shared" si="1"/>
        <v>0</v>
      </c>
      <c r="L15" s="13">
        <f t="shared" si="2"/>
        <v>100</v>
      </c>
    </row>
    <row r="16" spans="2:12" ht="12.75" customHeight="1">
      <c r="B16" s="20">
        <v>44114</v>
      </c>
      <c r="C16" s="13">
        <v>1511.5739999999998</v>
      </c>
      <c r="D16" s="13">
        <v>1468.2133333333334</v>
      </c>
      <c r="E16" s="13">
        <v>1576.6149999999998</v>
      </c>
      <c r="F16" s="13">
        <v>1036.95</v>
      </c>
      <c r="G16" s="5">
        <v>0</v>
      </c>
      <c r="H16" s="5">
        <v>11</v>
      </c>
      <c r="I16" s="5">
        <v>6054</v>
      </c>
      <c r="J16" s="32">
        <f t="shared" si="0"/>
        <v>1.8169805087545426E-3</v>
      </c>
      <c r="K16" s="13">
        <f t="shared" si="1"/>
        <v>0</v>
      </c>
      <c r="L16" s="13">
        <f t="shared" si="2"/>
        <v>100</v>
      </c>
    </row>
    <row r="17" spans="2:12" ht="12.75" customHeight="1">
      <c r="B17" s="20">
        <v>44115</v>
      </c>
      <c r="C17" s="13">
        <v>1484.59</v>
      </c>
      <c r="D17" s="13">
        <v>1444.05</v>
      </c>
      <c r="E17" s="13">
        <v>1545.4</v>
      </c>
      <c r="F17" s="13">
        <v>1037.79</v>
      </c>
      <c r="G17" s="5">
        <v>0</v>
      </c>
      <c r="H17" s="5">
        <v>10</v>
      </c>
      <c r="I17" s="5">
        <v>5407</v>
      </c>
      <c r="J17" s="32">
        <f t="shared" si="0"/>
        <v>1.8494544109487702E-3</v>
      </c>
      <c r="K17" s="13">
        <f t="shared" si="1"/>
        <v>0</v>
      </c>
      <c r="L17" s="13">
        <f t="shared" si="2"/>
        <v>100</v>
      </c>
    </row>
    <row r="18" spans="2:12" ht="12.75" customHeight="1">
      <c r="B18" s="21">
        <v>44116</v>
      </c>
      <c r="C18" s="13">
        <v>1795.4939999999999</v>
      </c>
      <c r="D18" s="13">
        <v>1633.3433333333335</v>
      </c>
      <c r="E18" s="13">
        <v>2038.7199999999998</v>
      </c>
      <c r="F18" s="13">
        <v>1025.49</v>
      </c>
      <c r="G18" s="5">
        <v>0</v>
      </c>
      <c r="H18" s="5">
        <v>109</v>
      </c>
      <c r="I18" s="5">
        <v>39561</v>
      </c>
      <c r="J18" s="32">
        <f t="shared" si="0"/>
        <v>2.755238745228887E-3</v>
      </c>
      <c r="K18" s="13">
        <f t="shared" si="1"/>
        <v>0</v>
      </c>
      <c r="L18" s="13">
        <f t="shared" si="2"/>
        <v>100</v>
      </c>
    </row>
    <row r="19" spans="2:12" ht="12.75" customHeight="1">
      <c r="B19" s="4">
        <v>44117</v>
      </c>
      <c r="C19" s="13">
        <v>1845.7560000000001</v>
      </c>
      <c r="D19" s="13">
        <v>1797.9233333333334</v>
      </c>
      <c r="E19" s="13">
        <v>1917.5050000000001</v>
      </c>
      <c r="F19" s="13">
        <v>1031.21</v>
      </c>
      <c r="G19" s="5">
        <v>0</v>
      </c>
      <c r="H19" s="5">
        <v>138</v>
      </c>
      <c r="I19" s="5">
        <v>36427</v>
      </c>
      <c r="J19" s="32">
        <f t="shared" si="0"/>
        <v>3.7883987152386965E-3</v>
      </c>
      <c r="K19" s="13">
        <f t="shared" si="1"/>
        <v>0</v>
      </c>
      <c r="L19" s="13">
        <f t="shared" si="2"/>
        <v>100</v>
      </c>
    </row>
    <row r="20" spans="2:12" ht="12.75" customHeight="1">
      <c r="B20" s="31">
        <v>44118</v>
      </c>
      <c r="C20" s="13">
        <v>1694.77</v>
      </c>
      <c r="D20" s="13">
        <v>1608.3799999999999</v>
      </c>
      <c r="E20" s="13">
        <v>1824.355</v>
      </c>
      <c r="F20" s="13">
        <v>1025.6300000000001</v>
      </c>
      <c r="G20" s="5">
        <v>0</v>
      </c>
      <c r="H20" s="5">
        <v>132</v>
      </c>
      <c r="I20" s="5">
        <v>33025</v>
      </c>
      <c r="J20" s="32">
        <f t="shared" si="0"/>
        <v>3.9969719909159727E-3</v>
      </c>
      <c r="K20" s="13">
        <f t="shared" si="1"/>
        <v>0</v>
      </c>
      <c r="L20" s="13">
        <f t="shared" si="2"/>
        <v>100</v>
      </c>
    </row>
    <row r="21" spans="2:12" ht="12.75" customHeight="1">
      <c r="B21" s="31">
        <v>44119</v>
      </c>
      <c r="C21" s="13">
        <v>1588.636</v>
      </c>
      <c r="D21" s="13">
        <v>1620.1433333333334</v>
      </c>
      <c r="E21" s="13">
        <v>1541.375</v>
      </c>
      <c r="F21" s="13">
        <v>1024.72</v>
      </c>
      <c r="G21" s="5">
        <v>0</v>
      </c>
      <c r="H21" s="5">
        <v>132</v>
      </c>
      <c r="I21" s="5">
        <v>33798</v>
      </c>
      <c r="J21" s="32">
        <f t="shared" si="0"/>
        <v>3.9055565418072077E-3</v>
      </c>
      <c r="K21" s="13">
        <f t="shared" si="1"/>
        <v>0</v>
      </c>
      <c r="L21" s="13">
        <f t="shared" si="2"/>
        <v>100</v>
      </c>
    </row>
    <row r="22" spans="2:12" ht="12.75" customHeight="1">
      <c r="B22" s="31">
        <v>44120</v>
      </c>
      <c r="C22" s="13">
        <v>1648.3259999999998</v>
      </c>
      <c r="D22" s="13">
        <v>1544.3666666666666</v>
      </c>
      <c r="E22" s="13">
        <v>1804.2649999999999</v>
      </c>
      <c r="F22" s="13">
        <v>1029.6199999999999</v>
      </c>
      <c r="G22" s="5">
        <v>0</v>
      </c>
      <c r="H22" s="5">
        <v>191</v>
      </c>
      <c r="I22" s="5">
        <v>31173</v>
      </c>
      <c r="J22" s="32">
        <f t="shared" si="0"/>
        <v>6.1270971674205242E-3</v>
      </c>
      <c r="K22" s="13">
        <f t="shared" si="1"/>
        <v>0</v>
      </c>
      <c r="L22" s="13">
        <f t="shared" si="2"/>
        <v>100</v>
      </c>
    </row>
    <row r="23" spans="2:12" ht="12.75" customHeight="1">
      <c r="B23" s="20">
        <v>44121</v>
      </c>
      <c r="C23" s="13">
        <v>1542.1959999999999</v>
      </c>
      <c r="D23" s="13">
        <v>1440.1366666666665</v>
      </c>
      <c r="E23" s="13">
        <v>1695.2849999999999</v>
      </c>
      <c r="F23" s="13">
        <v>1043.29</v>
      </c>
      <c r="G23" s="5">
        <v>0</v>
      </c>
      <c r="H23" s="5">
        <v>12</v>
      </c>
      <c r="I23" s="5">
        <v>5357</v>
      </c>
      <c r="J23" s="32">
        <f t="shared" si="0"/>
        <v>2.2400597349262648E-3</v>
      </c>
      <c r="K23" s="13">
        <f t="shared" si="1"/>
        <v>0</v>
      </c>
      <c r="L23" s="13">
        <f t="shared" si="2"/>
        <v>100</v>
      </c>
    </row>
    <row r="24" spans="2:12" ht="12.75" customHeight="1">
      <c r="B24" s="20">
        <v>44122</v>
      </c>
      <c r="C24" s="13">
        <v>1697.4159999999999</v>
      </c>
      <c r="D24" s="13">
        <v>1668.0433333333333</v>
      </c>
      <c r="E24" s="13">
        <v>1741.4749999999999</v>
      </c>
      <c r="F24" s="13">
        <v>1051.6500000000001</v>
      </c>
      <c r="G24" s="5">
        <v>0</v>
      </c>
      <c r="H24" s="5">
        <v>9</v>
      </c>
      <c r="I24" s="5">
        <v>4034</v>
      </c>
      <c r="J24" s="32">
        <f t="shared" si="0"/>
        <v>2.2310361923648984E-3</v>
      </c>
      <c r="K24" s="13">
        <f t="shared" si="1"/>
        <v>0</v>
      </c>
      <c r="L24" s="13">
        <f t="shared" si="2"/>
        <v>100</v>
      </c>
    </row>
    <row r="25" spans="2:12" ht="12.75" customHeight="1">
      <c r="B25" s="21">
        <v>44123</v>
      </c>
      <c r="C25" s="13">
        <v>1627.6579999999999</v>
      </c>
      <c r="D25" s="13">
        <v>1529.49</v>
      </c>
      <c r="E25" s="13">
        <v>1774.9099999999999</v>
      </c>
      <c r="F25" s="13">
        <v>1025.8900000000001</v>
      </c>
      <c r="G25" s="5">
        <v>0</v>
      </c>
      <c r="H25" s="5">
        <v>150</v>
      </c>
      <c r="I25" s="5">
        <v>33090</v>
      </c>
      <c r="J25" s="32">
        <f t="shared" si="0"/>
        <v>4.5330915684496827E-3</v>
      </c>
      <c r="K25" s="13">
        <f t="shared" si="1"/>
        <v>0</v>
      </c>
      <c r="L25" s="13">
        <f t="shared" si="2"/>
        <v>100</v>
      </c>
    </row>
    <row r="26" spans="2:12" ht="12.75" customHeight="1">
      <c r="B26" s="4">
        <v>44124</v>
      </c>
      <c r="C26" s="13">
        <v>1667.7459999999999</v>
      </c>
      <c r="D26" s="13">
        <v>1566.3066666666666</v>
      </c>
      <c r="E26" s="13">
        <v>1819.905</v>
      </c>
      <c r="F26" s="13">
        <v>1026.8599999999999</v>
      </c>
      <c r="G26" s="5">
        <v>0</v>
      </c>
      <c r="H26" s="5">
        <v>139</v>
      </c>
      <c r="I26" s="5">
        <v>31147</v>
      </c>
      <c r="J26" s="32">
        <f t="shared" si="0"/>
        <v>4.4627090891578647E-3</v>
      </c>
      <c r="K26" s="13">
        <f t="shared" si="1"/>
        <v>0</v>
      </c>
      <c r="L26" s="13">
        <f t="shared" si="2"/>
        <v>100</v>
      </c>
    </row>
    <row r="27" spans="2:12" ht="12.75" customHeight="1">
      <c r="B27" s="31">
        <v>44125</v>
      </c>
      <c r="C27" s="13">
        <v>1626.7499999999998</v>
      </c>
      <c r="D27" s="13">
        <v>1534.1066666666666</v>
      </c>
      <c r="E27" s="13">
        <v>1765.7149999999999</v>
      </c>
      <c r="F27" s="13">
        <v>1028.8399999999999</v>
      </c>
      <c r="G27" s="5">
        <v>0</v>
      </c>
      <c r="H27" s="5">
        <v>133</v>
      </c>
      <c r="I27" s="5">
        <v>29498</v>
      </c>
      <c r="J27" s="32">
        <f t="shared" si="0"/>
        <v>4.508780256288562E-3</v>
      </c>
      <c r="K27" s="13">
        <f t="shared" si="1"/>
        <v>0</v>
      </c>
      <c r="L27" s="13">
        <f t="shared" si="2"/>
        <v>100</v>
      </c>
    </row>
    <row r="28" spans="2:12" ht="12.75" customHeight="1">
      <c r="B28" s="31">
        <v>44126</v>
      </c>
      <c r="C28" s="13">
        <v>1617.636</v>
      </c>
      <c r="D28" s="13">
        <v>1522.2133333333334</v>
      </c>
      <c r="E28" s="13">
        <v>1760.77</v>
      </c>
      <c r="F28" s="13">
        <v>1025.8900000000001</v>
      </c>
      <c r="G28" s="5">
        <v>0</v>
      </c>
      <c r="H28" s="5">
        <v>110</v>
      </c>
      <c r="I28" s="5">
        <v>27905</v>
      </c>
      <c r="J28" s="32">
        <f t="shared" si="0"/>
        <v>3.9419458878337211E-3</v>
      </c>
      <c r="K28" s="13">
        <f t="shared" si="1"/>
        <v>0</v>
      </c>
      <c r="L28" s="13">
        <f t="shared" si="2"/>
        <v>100</v>
      </c>
    </row>
    <row r="29" spans="2:12" ht="12.75" customHeight="1">
      <c r="B29" s="31">
        <v>44127</v>
      </c>
      <c r="C29" s="13">
        <v>1676.4880000000001</v>
      </c>
      <c r="D29" s="13">
        <v>1528.72</v>
      </c>
      <c r="E29" s="13">
        <v>1898.1399999999999</v>
      </c>
      <c r="F29" s="13">
        <v>1027.06</v>
      </c>
      <c r="G29" s="5">
        <v>0</v>
      </c>
      <c r="H29" s="5">
        <v>159</v>
      </c>
      <c r="I29" s="5">
        <v>28526</v>
      </c>
      <c r="J29" s="32">
        <f t="shared" si="0"/>
        <v>5.5738624412816377E-3</v>
      </c>
      <c r="K29" s="13">
        <f t="shared" si="1"/>
        <v>0</v>
      </c>
      <c r="L29" s="13">
        <f t="shared" si="2"/>
        <v>100</v>
      </c>
    </row>
    <row r="30" spans="2:12" ht="12.75" customHeight="1">
      <c r="B30" s="20">
        <v>44128</v>
      </c>
      <c r="C30" s="13">
        <v>1569.7279999999998</v>
      </c>
      <c r="D30" s="13">
        <v>1475.67</v>
      </c>
      <c r="E30" s="13">
        <v>1710.8150000000001</v>
      </c>
      <c r="F30" s="13">
        <v>1037.31</v>
      </c>
      <c r="G30" s="5">
        <v>0</v>
      </c>
      <c r="H30" s="5">
        <v>19</v>
      </c>
      <c r="I30" s="5">
        <v>4792</v>
      </c>
      <c r="J30" s="32">
        <f t="shared" si="0"/>
        <v>3.9649415692821367E-3</v>
      </c>
      <c r="K30" s="13">
        <f t="shared" si="1"/>
        <v>0</v>
      </c>
      <c r="L30" s="13">
        <f t="shared" si="2"/>
        <v>100</v>
      </c>
    </row>
    <row r="31" spans="2:12" ht="12.75" customHeight="1">
      <c r="B31" s="20">
        <v>44129</v>
      </c>
      <c r="C31" s="13">
        <v>1560.646</v>
      </c>
      <c r="D31" s="13">
        <v>1440.49</v>
      </c>
      <c r="E31" s="13">
        <v>1740.8799999999999</v>
      </c>
      <c r="F31" s="13">
        <v>1038.47</v>
      </c>
      <c r="G31" s="5">
        <v>0</v>
      </c>
      <c r="H31" s="5">
        <v>15</v>
      </c>
      <c r="I31" s="5">
        <v>4119</v>
      </c>
      <c r="J31" s="32">
        <f t="shared" si="0"/>
        <v>3.6416605972323379E-3</v>
      </c>
      <c r="K31" s="13">
        <f t="shared" si="1"/>
        <v>0</v>
      </c>
      <c r="L31" s="13">
        <f t="shared" si="2"/>
        <v>100</v>
      </c>
    </row>
    <row r="32" spans="2:12" ht="12.75" customHeight="1">
      <c r="B32" s="21">
        <v>44130</v>
      </c>
      <c r="C32" s="13">
        <v>1607.2080000000001</v>
      </c>
      <c r="D32" s="13">
        <v>1521.7133333333334</v>
      </c>
      <c r="E32" s="13">
        <v>1735.4499999999998</v>
      </c>
      <c r="F32" s="13">
        <v>1024.95</v>
      </c>
      <c r="G32" s="5">
        <v>0</v>
      </c>
      <c r="H32" s="5">
        <v>156</v>
      </c>
      <c r="I32" s="5">
        <v>35341</v>
      </c>
      <c r="J32" s="32">
        <f t="shared" si="0"/>
        <v>4.414136555275742E-3</v>
      </c>
      <c r="K32" s="13">
        <f t="shared" si="1"/>
        <v>0</v>
      </c>
      <c r="L32" s="13">
        <f t="shared" si="2"/>
        <v>100</v>
      </c>
    </row>
    <row r="33" spans="2:12" ht="12.75" customHeight="1">
      <c r="B33" s="4">
        <v>44131</v>
      </c>
      <c r="C33" s="13">
        <v>1660.1439999999998</v>
      </c>
      <c r="D33" s="13">
        <v>1559.5266666666666</v>
      </c>
      <c r="E33" s="13">
        <v>1811.0700000000002</v>
      </c>
      <c r="F33" s="13">
        <v>1027.0999999999999</v>
      </c>
      <c r="G33" s="5">
        <v>0</v>
      </c>
      <c r="H33" s="5">
        <v>134</v>
      </c>
      <c r="I33" s="5">
        <v>32958</v>
      </c>
      <c r="J33" s="32">
        <f t="shared" si="0"/>
        <v>4.0657806905758844E-3</v>
      </c>
      <c r="K33" s="13">
        <f t="shared" si="1"/>
        <v>0</v>
      </c>
      <c r="L33" s="13">
        <f t="shared" si="2"/>
        <v>100</v>
      </c>
    </row>
    <row r="34" spans="2:12" ht="12.75" customHeight="1">
      <c r="B34" s="31">
        <v>44132</v>
      </c>
      <c r="C34" s="13">
        <v>1727.7920000000001</v>
      </c>
      <c r="D34" s="13">
        <v>1623.11</v>
      </c>
      <c r="E34" s="13">
        <v>1884.8150000000001</v>
      </c>
      <c r="F34" s="13">
        <v>1026.8699999999999</v>
      </c>
      <c r="G34" s="5">
        <v>0</v>
      </c>
      <c r="H34" s="5">
        <v>135</v>
      </c>
      <c r="I34" s="5">
        <v>31724</v>
      </c>
      <c r="J34" s="32">
        <f t="shared" si="0"/>
        <v>4.2554532845794982E-3</v>
      </c>
      <c r="K34" s="13">
        <f t="shared" si="1"/>
        <v>0</v>
      </c>
      <c r="L34" s="13">
        <f t="shared" si="2"/>
        <v>100</v>
      </c>
    </row>
    <row r="35" spans="2:12" ht="12.75" customHeight="1">
      <c r="B35" s="31">
        <v>44133</v>
      </c>
      <c r="C35" s="13">
        <v>1628.0259999999998</v>
      </c>
      <c r="D35" s="13">
        <v>1540.5766666666666</v>
      </c>
      <c r="E35" s="13">
        <v>1759.1999999999998</v>
      </c>
      <c r="F35" s="13">
        <v>1028.03</v>
      </c>
      <c r="G35" s="5">
        <v>0</v>
      </c>
      <c r="H35" s="5">
        <v>124</v>
      </c>
      <c r="I35" s="5">
        <v>33107</v>
      </c>
      <c r="J35" s="32">
        <f t="shared" si="0"/>
        <v>3.7454314797474852E-3</v>
      </c>
      <c r="K35" s="13">
        <f t="shared" si="1"/>
        <v>0</v>
      </c>
      <c r="L35" s="13">
        <f t="shared" si="2"/>
        <v>100</v>
      </c>
    </row>
    <row r="36" spans="2:12" ht="12.75" customHeight="1">
      <c r="B36" s="21">
        <v>44134</v>
      </c>
      <c r="C36" s="13">
        <v>1794.1299999999999</v>
      </c>
      <c r="D36" s="13">
        <v>1529.21</v>
      </c>
      <c r="E36" s="13">
        <v>2191.5099999999998</v>
      </c>
      <c r="F36" s="13">
        <v>1026.8699999999999</v>
      </c>
      <c r="G36" s="5">
        <v>0</v>
      </c>
      <c r="H36" s="5">
        <v>158</v>
      </c>
      <c r="I36" s="5">
        <v>32470</v>
      </c>
      <c r="J36" s="32">
        <f t="shared" si="0"/>
        <v>4.8660301817061904E-3</v>
      </c>
      <c r="K36" s="13">
        <f t="shared" si="1"/>
        <v>0</v>
      </c>
      <c r="L36" s="13">
        <f t="shared" si="2"/>
        <v>100</v>
      </c>
    </row>
    <row r="37" spans="2:12" ht="12.75" customHeight="1">
      <c r="B37" s="20">
        <v>44135</v>
      </c>
      <c r="C37" s="13">
        <v>1554.884</v>
      </c>
      <c r="D37" s="13">
        <v>1475.6266666666668</v>
      </c>
      <c r="E37" s="13">
        <v>1673.77</v>
      </c>
      <c r="F37" s="13">
        <v>1042.76</v>
      </c>
      <c r="G37" s="5">
        <v>1200000</v>
      </c>
      <c r="H37" s="5">
        <v>19</v>
      </c>
      <c r="I37" s="5">
        <v>6332</v>
      </c>
      <c r="J37" s="32">
        <f t="shared" ref="J37" si="3">H37/I37</f>
        <v>3.0006317119393557E-3</v>
      </c>
      <c r="K37" s="13">
        <f t="shared" ref="K37" si="4">G37/86400000</f>
        <v>1.3888888888888888E-2</v>
      </c>
      <c r="L37" s="13">
        <f t="shared" ref="L37" si="5">100-K37</f>
        <v>99.986111111111114</v>
      </c>
    </row>
    <row r="38" spans="2:12">
      <c r="B38" s="15" t="s">
        <v>2</v>
      </c>
      <c r="C38" s="16">
        <v>256923.69999999995</v>
      </c>
      <c r="D38" s="16">
        <v>146671.19</v>
      </c>
      <c r="E38" s="16">
        <v>110252.50999999998</v>
      </c>
      <c r="F38" s="16">
        <v>31929.070000000003</v>
      </c>
      <c r="G38" s="16">
        <f t="shared" ref="G38" si="6">SUM(G7:G37)</f>
        <v>1200000</v>
      </c>
      <c r="H38" s="16">
        <v>3240</v>
      </c>
      <c r="I38" s="16">
        <v>812641</v>
      </c>
      <c r="J38" s="30" t="s">
        <v>34</v>
      </c>
      <c r="K38" s="17" t="s">
        <v>34</v>
      </c>
      <c r="L38" s="17" t="s">
        <v>34</v>
      </c>
    </row>
    <row r="39" spans="2:12" ht="25.5">
      <c r="B39" s="19" t="s">
        <v>3</v>
      </c>
      <c r="C39" s="18">
        <v>1657.5722580645161</v>
      </c>
      <c r="D39" s="18">
        <v>1577.109569892473</v>
      </c>
      <c r="E39" s="18">
        <v>1778.2662903225801</v>
      </c>
      <c r="F39" s="18">
        <v>1029.97</v>
      </c>
      <c r="G39" s="18">
        <f t="shared" ref="G39:L39" si="7">AVERAGE(G7:G37)</f>
        <v>38709.677419354841</v>
      </c>
      <c r="H39" s="22">
        <v>104.51612903225806</v>
      </c>
      <c r="I39" s="22">
        <v>26214.225806451614</v>
      </c>
      <c r="J39" s="33">
        <f t="shared" si="7"/>
        <v>3.7932909553323384E-3</v>
      </c>
      <c r="K39" s="18">
        <f t="shared" si="7"/>
        <v>4.4802867383512545E-4</v>
      </c>
      <c r="L39" s="18">
        <f t="shared" si="7"/>
        <v>99.99955197132617</v>
      </c>
    </row>
    <row r="42" spans="2:12" hidden="1">
      <c r="B42" s="1" t="s">
        <v>35</v>
      </c>
      <c r="C42" s="11">
        <v>1</v>
      </c>
      <c r="D42" s="11">
        <v>2</v>
      </c>
      <c r="E42" s="11">
        <v>3</v>
      </c>
      <c r="F42" s="11">
        <v>4</v>
      </c>
      <c r="G42" s="11">
        <v>5</v>
      </c>
      <c r="H42" s="11">
        <v>6</v>
      </c>
      <c r="I42" s="11">
        <v>7</v>
      </c>
      <c r="J42" s="11">
        <v>8</v>
      </c>
      <c r="K42" s="11">
        <v>9</v>
      </c>
      <c r="L42" s="11">
        <v>10</v>
      </c>
    </row>
    <row r="43" spans="2:12" hidden="1">
      <c r="B43" s="1" t="s">
        <v>35</v>
      </c>
      <c r="C43" s="11">
        <v>1</v>
      </c>
      <c r="D43" s="11"/>
      <c r="E43" s="11"/>
      <c r="F43" s="11"/>
      <c r="G43" s="11">
        <v>2</v>
      </c>
      <c r="H43" s="11">
        <v>3</v>
      </c>
      <c r="I43" s="11">
        <v>4</v>
      </c>
      <c r="J43" s="11">
        <v>5</v>
      </c>
      <c r="K43" s="11">
        <v>6</v>
      </c>
      <c r="L43" s="11">
        <v>7</v>
      </c>
    </row>
    <row r="44" spans="2:12" ht="25.5">
      <c r="B44" s="6" t="s">
        <v>7</v>
      </c>
      <c r="C44" s="2" t="s">
        <v>37</v>
      </c>
      <c r="D44" s="37" t="s">
        <v>43</v>
      </c>
      <c r="E44" s="38"/>
      <c r="F44" s="39"/>
      <c r="G44" s="37" t="s">
        <v>45</v>
      </c>
      <c r="H44" s="38"/>
      <c r="I44" s="38"/>
      <c r="J44" s="38"/>
      <c r="K44" s="38"/>
      <c r="L44" s="39"/>
    </row>
    <row r="45" spans="2:12" ht="48">
      <c r="B45" s="7" t="s">
        <v>13</v>
      </c>
      <c r="C45" s="9"/>
      <c r="D45" s="10" t="s">
        <v>38</v>
      </c>
      <c r="E45" s="10" t="s">
        <v>39</v>
      </c>
      <c r="F45" s="10" t="s">
        <v>40</v>
      </c>
      <c r="G45" s="10"/>
      <c r="H45" s="10" t="s">
        <v>36</v>
      </c>
      <c r="I45" s="10" t="s">
        <v>15</v>
      </c>
      <c r="J45" s="10" t="s">
        <v>22</v>
      </c>
      <c r="K45" s="10" t="s">
        <v>23</v>
      </c>
      <c r="L45" s="10" t="s">
        <v>24</v>
      </c>
    </row>
    <row r="46" spans="2:12">
      <c r="B46" s="3" t="s">
        <v>1</v>
      </c>
      <c r="C46" s="12" t="s">
        <v>25</v>
      </c>
      <c r="D46" s="12" t="s">
        <v>25</v>
      </c>
      <c r="E46" s="12" t="s">
        <v>25</v>
      </c>
      <c r="F46" s="12" t="s">
        <v>25</v>
      </c>
      <c r="G46" s="12" t="s">
        <v>26</v>
      </c>
      <c r="H46" s="12" t="s">
        <v>28</v>
      </c>
      <c r="I46" s="12" t="s">
        <v>27</v>
      </c>
      <c r="J46" s="12" t="s">
        <v>30</v>
      </c>
      <c r="K46" s="12" t="s">
        <v>32</v>
      </c>
      <c r="L46" s="12" t="s">
        <v>33</v>
      </c>
    </row>
    <row r="47" spans="2:12" ht="12.75" customHeight="1">
      <c r="B47" s="20">
        <v>44136</v>
      </c>
      <c r="C47" s="13">
        <v>1510.8260000000002</v>
      </c>
      <c r="D47" s="14">
        <v>1427.3366666666668</v>
      </c>
      <c r="E47" s="13">
        <v>1636.06</v>
      </c>
      <c r="F47" s="13">
        <v>1038.3900000000001</v>
      </c>
      <c r="G47" s="5">
        <v>0</v>
      </c>
      <c r="H47" s="5">
        <v>21</v>
      </c>
      <c r="I47" s="5">
        <v>6263</v>
      </c>
      <c r="J47" s="32">
        <f>H47/I47</f>
        <v>3.3530257065304166E-3</v>
      </c>
      <c r="K47" s="13">
        <f>G47/86400000</f>
        <v>0</v>
      </c>
      <c r="L47" s="13">
        <f>100-K47</f>
        <v>100</v>
      </c>
    </row>
    <row r="48" spans="2:12" ht="12.75" customHeight="1">
      <c r="B48" s="21">
        <v>44137</v>
      </c>
      <c r="C48" s="13">
        <v>1676.306</v>
      </c>
      <c r="D48" s="14">
        <v>1572.9833333333333</v>
      </c>
      <c r="E48" s="13">
        <v>1831.29</v>
      </c>
      <c r="F48" s="13">
        <v>1024.6600000000001</v>
      </c>
      <c r="G48" s="5">
        <v>0</v>
      </c>
      <c r="H48" s="5">
        <v>147</v>
      </c>
      <c r="I48" s="5">
        <v>45946</v>
      </c>
      <c r="J48" s="32">
        <f t="shared" ref="J48:J76" si="8">H48/I48</f>
        <v>3.1994080006964697E-3</v>
      </c>
      <c r="K48" s="13">
        <f t="shared" ref="K48:K76" si="9">G48/86400000</f>
        <v>0</v>
      </c>
      <c r="L48" s="13">
        <f t="shared" ref="L48:L76" si="10">100-K48</f>
        <v>100</v>
      </c>
    </row>
    <row r="49" spans="2:12" ht="12.75" customHeight="1">
      <c r="B49" s="31">
        <v>44138</v>
      </c>
      <c r="C49" s="13">
        <v>1630.6480000000001</v>
      </c>
      <c r="D49" s="14">
        <v>1544.3533333333335</v>
      </c>
      <c r="E49" s="13">
        <v>1760.0900000000001</v>
      </c>
      <c r="F49" s="13">
        <v>1022.5</v>
      </c>
      <c r="G49" s="5">
        <v>0</v>
      </c>
      <c r="H49" s="5">
        <v>146</v>
      </c>
      <c r="I49" s="5">
        <v>40914</v>
      </c>
      <c r="J49" s="32">
        <f t="shared" si="8"/>
        <v>3.5684606736080559E-3</v>
      </c>
      <c r="K49" s="13">
        <f t="shared" si="9"/>
        <v>0</v>
      </c>
      <c r="L49" s="13">
        <f t="shared" si="10"/>
        <v>100</v>
      </c>
    </row>
    <row r="50" spans="2:12" ht="12.75" customHeight="1">
      <c r="B50" s="21">
        <v>44139</v>
      </c>
      <c r="C50" s="13">
        <v>1650.4259999999999</v>
      </c>
      <c r="D50" s="14">
        <v>1566.62</v>
      </c>
      <c r="E50" s="13">
        <v>1776.1350000000002</v>
      </c>
      <c r="F50" s="13">
        <v>1023.9</v>
      </c>
      <c r="G50" s="5">
        <v>0</v>
      </c>
      <c r="H50" s="5">
        <v>140</v>
      </c>
      <c r="I50" s="5">
        <v>37895</v>
      </c>
      <c r="J50" s="32">
        <f t="shared" si="8"/>
        <v>3.6944187887584115E-3</v>
      </c>
      <c r="K50" s="13">
        <f t="shared" si="9"/>
        <v>0</v>
      </c>
      <c r="L50" s="13">
        <f t="shared" si="10"/>
        <v>100</v>
      </c>
    </row>
    <row r="51" spans="2:12" ht="12.75" customHeight="1">
      <c r="B51" s="21">
        <v>44140</v>
      </c>
      <c r="C51" s="13">
        <v>1686.5699999999997</v>
      </c>
      <c r="D51" s="14">
        <v>1540.5699999999997</v>
      </c>
      <c r="E51" s="13">
        <v>1905.5700000000002</v>
      </c>
      <c r="F51" s="13">
        <v>1023.02</v>
      </c>
      <c r="G51" s="5">
        <v>0</v>
      </c>
      <c r="H51" s="5">
        <v>111</v>
      </c>
      <c r="I51" s="5">
        <v>37346</v>
      </c>
      <c r="J51" s="32">
        <f t="shared" si="8"/>
        <v>2.9722058587265034E-3</v>
      </c>
      <c r="K51" s="13">
        <f t="shared" si="9"/>
        <v>0</v>
      </c>
      <c r="L51" s="13">
        <f t="shared" si="10"/>
        <v>100</v>
      </c>
    </row>
    <row r="52" spans="2:12" ht="12.75" customHeight="1">
      <c r="B52" s="21">
        <v>44141</v>
      </c>
      <c r="C52" s="13">
        <v>1599.944</v>
      </c>
      <c r="D52" s="14">
        <v>1521.3433333333332</v>
      </c>
      <c r="E52" s="13">
        <v>1717.845</v>
      </c>
      <c r="F52" s="13">
        <v>1022.43</v>
      </c>
      <c r="G52" s="5">
        <v>0</v>
      </c>
      <c r="H52" s="5">
        <v>116</v>
      </c>
      <c r="I52" s="5">
        <v>34260</v>
      </c>
      <c r="J52" s="32">
        <f t="shared" si="8"/>
        <v>3.3858727378867485E-3</v>
      </c>
      <c r="K52" s="13">
        <f t="shared" si="9"/>
        <v>0</v>
      </c>
      <c r="L52" s="13">
        <f t="shared" si="10"/>
        <v>100</v>
      </c>
    </row>
    <row r="53" spans="2:12" ht="12.75" customHeight="1">
      <c r="B53" s="20">
        <v>44142</v>
      </c>
      <c r="C53" s="13">
        <v>1549.204</v>
      </c>
      <c r="D53" s="14">
        <v>1473.75</v>
      </c>
      <c r="E53" s="13">
        <v>1662.385</v>
      </c>
      <c r="F53" s="13">
        <v>1032.6099999999999</v>
      </c>
      <c r="G53" s="5">
        <v>0</v>
      </c>
      <c r="H53" s="5">
        <v>29</v>
      </c>
      <c r="I53" s="5">
        <v>6614</v>
      </c>
      <c r="J53" s="32">
        <f t="shared" si="8"/>
        <v>4.3846386452978531E-3</v>
      </c>
      <c r="K53" s="13">
        <f t="shared" si="9"/>
        <v>0</v>
      </c>
      <c r="L53" s="13">
        <f t="shared" si="10"/>
        <v>100</v>
      </c>
    </row>
    <row r="54" spans="2:12" ht="12.75" customHeight="1">
      <c r="B54" s="20">
        <v>44143</v>
      </c>
      <c r="C54" s="13">
        <v>1514.8799999999999</v>
      </c>
      <c r="D54" s="14">
        <v>1434.1266666666668</v>
      </c>
      <c r="E54" s="13">
        <v>1636.01</v>
      </c>
      <c r="F54" s="13">
        <v>1029.94</v>
      </c>
      <c r="G54" s="5">
        <v>0</v>
      </c>
      <c r="H54" s="5">
        <v>23</v>
      </c>
      <c r="I54" s="5">
        <v>6147</v>
      </c>
      <c r="J54" s="32">
        <f t="shared" si="8"/>
        <v>3.7416625996421018E-3</v>
      </c>
      <c r="K54" s="13">
        <f t="shared" si="9"/>
        <v>0</v>
      </c>
      <c r="L54" s="13">
        <f t="shared" si="10"/>
        <v>100</v>
      </c>
    </row>
    <row r="55" spans="2:12" ht="12.75" customHeight="1">
      <c r="B55" s="21">
        <v>44144</v>
      </c>
      <c r="C55" s="13">
        <v>1684.1539999999998</v>
      </c>
      <c r="D55" s="14">
        <v>1590.6133333333335</v>
      </c>
      <c r="E55" s="13">
        <v>1824.4649999999997</v>
      </c>
      <c r="F55" s="13">
        <v>1023.81</v>
      </c>
      <c r="G55" s="5">
        <v>0</v>
      </c>
      <c r="H55" s="5">
        <v>161</v>
      </c>
      <c r="I55" s="5">
        <v>43512</v>
      </c>
      <c r="J55" s="32">
        <f t="shared" si="8"/>
        <v>3.7001287001287003E-3</v>
      </c>
      <c r="K55" s="13">
        <f t="shared" si="9"/>
        <v>0</v>
      </c>
      <c r="L55" s="13">
        <f t="shared" si="10"/>
        <v>100</v>
      </c>
    </row>
    <row r="56" spans="2:12" ht="12.75" customHeight="1">
      <c r="B56" s="31">
        <v>44145</v>
      </c>
      <c r="C56" s="13">
        <v>1683.1419999999998</v>
      </c>
      <c r="D56" s="14">
        <v>1598.7033333333336</v>
      </c>
      <c r="E56" s="13">
        <v>1809.8000000000002</v>
      </c>
      <c r="F56" s="13">
        <v>1023.74</v>
      </c>
      <c r="G56" s="5">
        <v>0</v>
      </c>
      <c r="H56" s="5">
        <v>174</v>
      </c>
      <c r="I56" s="5">
        <v>38863</v>
      </c>
      <c r="J56" s="32">
        <f t="shared" si="8"/>
        <v>4.4772662944188562E-3</v>
      </c>
      <c r="K56" s="13">
        <f t="shared" si="9"/>
        <v>0</v>
      </c>
      <c r="L56" s="13">
        <f t="shared" si="10"/>
        <v>100</v>
      </c>
    </row>
    <row r="57" spans="2:12" ht="12.75" customHeight="1">
      <c r="B57" s="21">
        <v>44146</v>
      </c>
      <c r="C57" s="13">
        <v>1627.3700000000001</v>
      </c>
      <c r="D57" s="14">
        <v>1558.8799999999999</v>
      </c>
      <c r="E57" s="13">
        <v>1730.105</v>
      </c>
      <c r="F57" s="13">
        <v>1025.33</v>
      </c>
      <c r="G57" s="5">
        <v>0</v>
      </c>
      <c r="H57" s="5">
        <v>165</v>
      </c>
      <c r="I57" s="5">
        <v>34192</v>
      </c>
      <c r="J57" s="32">
        <f t="shared" si="8"/>
        <v>4.8256902199344878E-3</v>
      </c>
      <c r="K57" s="13">
        <f t="shared" si="9"/>
        <v>0</v>
      </c>
      <c r="L57" s="13">
        <f t="shared" si="10"/>
        <v>100</v>
      </c>
    </row>
    <row r="58" spans="2:12" ht="12.75" customHeight="1">
      <c r="B58" s="21">
        <v>44147</v>
      </c>
      <c r="C58" s="13">
        <v>1615.4559999999999</v>
      </c>
      <c r="D58" s="14">
        <v>1529.97</v>
      </c>
      <c r="E58" s="13">
        <v>1743.6849999999999</v>
      </c>
      <c r="F58" s="13">
        <v>1025.94</v>
      </c>
      <c r="G58" s="5">
        <v>0</v>
      </c>
      <c r="H58" s="5">
        <v>169</v>
      </c>
      <c r="I58" s="5">
        <v>34691</v>
      </c>
      <c r="J58" s="32">
        <f t="shared" si="8"/>
        <v>4.871580525208267E-3</v>
      </c>
      <c r="K58" s="13">
        <f t="shared" si="9"/>
        <v>0</v>
      </c>
      <c r="L58" s="13">
        <f t="shared" si="10"/>
        <v>100</v>
      </c>
    </row>
    <row r="59" spans="2:12" ht="12.75" customHeight="1">
      <c r="B59" s="21">
        <v>44148</v>
      </c>
      <c r="C59" s="13">
        <v>1629.8100000000002</v>
      </c>
      <c r="D59" s="14">
        <v>1544.3533333333332</v>
      </c>
      <c r="E59" s="13">
        <v>1757.9950000000001</v>
      </c>
      <c r="F59" s="13">
        <v>1022.99</v>
      </c>
      <c r="G59" s="5">
        <v>0</v>
      </c>
      <c r="H59" s="5">
        <v>129</v>
      </c>
      <c r="I59" s="5">
        <v>32619</v>
      </c>
      <c r="J59" s="32">
        <f t="shared" si="8"/>
        <v>3.9547502989055461E-3</v>
      </c>
      <c r="K59" s="13">
        <f t="shared" si="9"/>
        <v>0</v>
      </c>
      <c r="L59" s="13">
        <f t="shared" si="10"/>
        <v>100</v>
      </c>
    </row>
    <row r="60" spans="2:12" ht="12.75" customHeight="1">
      <c r="B60" s="20">
        <v>44149</v>
      </c>
      <c r="C60" s="13">
        <v>1556.78</v>
      </c>
      <c r="D60" s="14">
        <v>1473.3033333333333</v>
      </c>
      <c r="E60" s="13">
        <v>1681.9949999999999</v>
      </c>
      <c r="F60" s="13">
        <v>1035.81</v>
      </c>
      <c r="G60" s="5">
        <v>0</v>
      </c>
      <c r="H60" s="5">
        <v>17</v>
      </c>
      <c r="I60" s="5">
        <v>6683</v>
      </c>
      <c r="J60" s="32">
        <f t="shared" si="8"/>
        <v>2.5437677689660334E-3</v>
      </c>
      <c r="K60" s="13">
        <f t="shared" si="9"/>
        <v>0</v>
      </c>
      <c r="L60" s="13">
        <f t="shared" si="10"/>
        <v>100</v>
      </c>
    </row>
    <row r="61" spans="2:12" ht="12.75" customHeight="1">
      <c r="B61" s="20">
        <v>44150</v>
      </c>
      <c r="C61" s="13">
        <v>1544.3579999999999</v>
      </c>
      <c r="D61" s="14">
        <v>1460.0900000000001</v>
      </c>
      <c r="E61" s="13">
        <v>1670.76</v>
      </c>
      <c r="F61" s="13">
        <v>1033.1500000000001</v>
      </c>
      <c r="G61" s="5">
        <v>0</v>
      </c>
      <c r="H61" s="5">
        <v>10</v>
      </c>
      <c r="I61" s="5">
        <v>5877</v>
      </c>
      <c r="J61" s="32">
        <f t="shared" si="8"/>
        <v>1.7015484090522376E-3</v>
      </c>
      <c r="K61" s="13">
        <f t="shared" si="9"/>
        <v>0</v>
      </c>
      <c r="L61" s="13">
        <f t="shared" si="10"/>
        <v>100</v>
      </c>
    </row>
    <row r="62" spans="2:12" ht="12.75" customHeight="1">
      <c r="B62" s="21">
        <v>44151</v>
      </c>
      <c r="C62" s="13">
        <v>1599.258</v>
      </c>
      <c r="D62" s="14">
        <v>1493.6866666666667</v>
      </c>
      <c r="E62" s="13">
        <v>1757.615</v>
      </c>
      <c r="F62" s="13">
        <v>1025.26</v>
      </c>
      <c r="G62" s="5">
        <v>0</v>
      </c>
      <c r="H62" s="5">
        <v>175</v>
      </c>
      <c r="I62" s="5">
        <v>41540</v>
      </c>
      <c r="J62" s="32">
        <f t="shared" si="8"/>
        <v>4.212806933076553E-3</v>
      </c>
      <c r="K62" s="13">
        <f t="shared" si="9"/>
        <v>0</v>
      </c>
      <c r="L62" s="13">
        <f t="shared" si="10"/>
        <v>100</v>
      </c>
    </row>
    <row r="63" spans="2:12" ht="12.75" customHeight="1">
      <c r="B63" s="31">
        <v>44152</v>
      </c>
      <c r="C63" s="13">
        <v>1595.8259999999998</v>
      </c>
      <c r="D63" s="14">
        <v>1489.4466666666667</v>
      </c>
      <c r="E63" s="13">
        <v>1755.395</v>
      </c>
      <c r="F63" s="13">
        <v>1023.3</v>
      </c>
      <c r="G63" s="5">
        <v>0</v>
      </c>
      <c r="H63" s="5">
        <v>153</v>
      </c>
      <c r="I63" s="5">
        <v>33362</v>
      </c>
      <c r="J63" s="32">
        <f t="shared" si="8"/>
        <v>4.586055991847012E-3</v>
      </c>
      <c r="K63" s="13">
        <f t="shared" si="9"/>
        <v>0</v>
      </c>
      <c r="L63" s="13">
        <f t="shared" si="10"/>
        <v>100</v>
      </c>
    </row>
    <row r="64" spans="2:12" ht="12.75" customHeight="1">
      <c r="B64" s="21">
        <v>44153</v>
      </c>
      <c r="C64" s="13">
        <v>1611.4099999999999</v>
      </c>
      <c r="D64" s="14">
        <v>1509.86</v>
      </c>
      <c r="E64" s="13">
        <v>1763.7349999999999</v>
      </c>
      <c r="F64" s="13">
        <v>1022.17</v>
      </c>
      <c r="G64" s="5">
        <v>0</v>
      </c>
      <c r="H64" s="5">
        <v>130</v>
      </c>
      <c r="I64" s="5">
        <v>31079</v>
      </c>
      <c r="J64" s="32">
        <f t="shared" si="8"/>
        <v>4.1828887673348563E-3</v>
      </c>
      <c r="K64" s="13">
        <f t="shared" si="9"/>
        <v>0</v>
      </c>
      <c r="L64" s="13">
        <f t="shared" si="10"/>
        <v>100</v>
      </c>
    </row>
    <row r="65" spans="2:12" ht="12.75" customHeight="1">
      <c r="B65" s="21">
        <v>44154</v>
      </c>
      <c r="C65" s="13">
        <v>1593.498</v>
      </c>
      <c r="D65" s="14">
        <v>1498.1833333333334</v>
      </c>
      <c r="E65" s="13">
        <v>1736.47</v>
      </c>
      <c r="F65" s="13">
        <v>1024.22</v>
      </c>
      <c r="G65" s="5">
        <v>0</v>
      </c>
      <c r="H65" s="5">
        <v>180</v>
      </c>
      <c r="I65" s="5">
        <v>31424</v>
      </c>
      <c r="J65" s="32">
        <f t="shared" si="8"/>
        <v>5.7281059063136455E-3</v>
      </c>
      <c r="K65" s="13">
        <f t="shared" si="9"/>
        <v>0</v>
      </c>
      <c r="L65" s="13">
        <f t="shared" si="10"/>
        <v>100</v>
      </c>
    </row>
    <row r="66" spans="2:12" ht="12.75" customHeight="1">
      <c r="B66" s="21">
        <v>44155</v>
      </c>
      <c r="C66" s="13">
        <v>1614.816</v>
      </c>
      <c r="D66" s="14">
        <v>1511.4133333333332</v>
      </c>
      <c r="E66" s="13">
        <v>1769.92</v>
      </c>
      <c r="F66" s="13">
        <v>1029.19</v>
      </c>
      <c r="G66" s="5">
        <v>0</v>
      </c>
      <c r="H66" s="5">
        <v>109</v>
      </c>
      <c r="I66" s="5">
        <v>29476</v>
      </c>
      <c r="J66" s="32">
        <f t="shared" si="8"/>
        <v>3.6979237345637129E-3</v>
      </c>
      <c r="K66" s="13">
        <f t="shared" si="9"/>
        <v>0</v>
      </c>
      <c r="L66" s="13">
        <f t="shared" si="10"/>
        <v>100</v>
      </c>
    </row>
    <row r="67" spans="2:12" ht="12.75" customHeight="1">
      <c r="B67" s="20">
        <v>44156</v>
      </c>
      <c r="C67" s="13">
        <v>1558.3220000000001</v>
      </c>
      <c r="D67" s="14">
        <v>1463.99</v>
      </c>
      <c r="E67" s="13">
        <v>1699.8200000000002</v>
      </c>
      <c r="F67" s="13">
        <v>1046.44</v>
      </c>
      <c r="G67" s="5">
        <v>0</v>
      </c>
      <c r="H67" s="5">
        <v>22</v>
      </c>
      <c r="I67" s="5">
        <v>5391</v>
      </c>
      <c r="J67" s="32">
        <f t="shared" si="8"/>
        <v>4.0808755332962347E-3</v>
      </c>
      <c r="K67" s="13">
        <f t="shared" si="9"/>
        <v>0</v>
      </c>
      <c r="L67" s="13">
        <f t="shared" si="10"/>
        <v>100</v>
      </c>
    </row>
    <row r="68" spans="2:12" ht="12.75" customHeight="1">
      <c r="B68" s="20">
        <v>44157</v>
      </c>
      <c r="C68" s="13">
        <v>1529.8580000000002</v>
      </c>
      <c r="D68" s="14">
        <v>1432.1633333333332</v>
      </c>
      <c r="E68" s="13">
        <v>1676.4</v>
      </c>
      <c r="F68" s="13">
        <v>1039.9000000000001</v>
      </c>
      <c r="G68" s="5">
        <v>0</v>
      </c>
      <c r="H68" s="5">
        <v>11</v>
      </c>
      <c r="I68" s="5">
        <v>4612</v>
      </c>
      <c r="J68" s="32">
        <f t="shared" si="8"/>
        <v>2.3850823937554208E-3</v>
      </c>
      <c r="K68" s="13">
        <f t="shared" si="9"/>
        <v>0</v>
      </c>
      <c r="L68" s="13">
        <f t="shared" si="10"/>
        <v>100</v>
      </c>
    </row>
    <row r="69" spans="2:12" ht="12.75" customHeight="1">
      <c r="B69" s="21">
        <v>44158</v>
      </c>
      <c r="C69" s="13">
        <v>1654.348</v>
      </c>
      <c r="D69" s="14">
        <v>1549.3199999999997</v>
      </c>
      <c r="E69" s="13">
        <v>1811.8899999999999</v>
      </c>
      <c r="F69" s="13">
        <v>1027.0899999999999</v>
      </c>
      <c r="G69" s="5">
        <v>0</v>
      </c>
      <c r="H69" s="5">
        <v>117</v>
      </c>
      <c r="I69" s="5">
        <v>32733</v>
      </c>
      <c r="J69" s="32">
        <f t="shared" si="8"/>
        <v>3.5743744844652188E-3</v>
      </c>
      <c r="K69" s="13">
        <f t="shared" si="9"/>
        <v>0</v>
      </c>
      <c r="L69" s="13">
        <f t="shared" si="10"/>
        <v>100</v>
      </c>
    </row>
    <row r="70" spans="2:12" ht="12.75" customHeight="1">
      <c r="B70" s="31">
        <v>44159</v>
      </c>
      <c r="C70" s="13">
        <v>1616.002</v>
      </c>
      <c r="D70" s="14">
        <v>1511.4833333333336</v>
      </c>
      <c r="E70" s="13">
        <v>1772.78</v>
      </c>
      <c r="F70" s="13">
        <v>1023.59</v>
      </c>
      <c r="G70" s="5">
        <v>0</v>
      </c>
      <c r="H70" s="5">
        <v>144</v>
      </c>
      <c r="I70" s="5">
        <v>32873</v>
      </c>
      <c r="J70" s="32">
        <f t="shared" si="8"/>
        <v>4.3804946308520672E-3</v>
      </c>
      <c r="K70" s="13">
        <f t="shared" si="9"/>
        <v>0</v>
      </c>
      <c r="L70" s="13">
        <f t="shared" si="10"/>
        <v>100</v>
      </c>
    </row>
    <row r="71" spans="2:12" ht="12.75" customHeight="1">
      <c r="B71" s="21">
        <v>44160</v>
      </c>
      <c r="C71" s="13">
        <v>1605.3320000000001</v>
      </c>
      <c r="D71" s="14">
        <v>1509.54</v>
      </c>
      <c r="E71" s="13">
        <v>1749.02</v>
      </c>
      <c r="F71" s="13">
        <v>1025.48</v>
      </c>
      <c r="G71" s="5">
        <v>0</v>
      </c>
      <c r="H71" s="5">
        <v>138</v>
      </c>
      <c r="I71" s="5">
        <v>31672</v>
      </c>
      <c r="J71" s="32">
        <f t="shared" si="8"/>
        <v>4.357160899216974E-3</v>
      </c>
      <c r="K71" s="13">
        <f t="shared" si="9"/>
        <v>0</v>
      </c>
      <c r="L71" s="13">
        <f t="shared" si="10"/>
        <v>100</v>
      </c>
    </row>
    <row r="72" spans="2:12" ht="12.75" customHeight="1">
      <c r="B72" s="21">
        <v>44161</v>
      </c>
      <c r="C72" s="13">
        <v>1596.518</v>
      </c>
      <c r="D72" s="14">
        <v>1489.7566666666669</v>
      </c>
      <c r="E72" s="13">
        <v>1756.6599999999999</v>
      </c>
      <c r="F72" s="13">
        <v>1025.19</v>
      </c>
      <c r="G72" s="5">
        <v>0</v>
      </c>
      <c r="H72" s="5">
        <v>146</v>
      </c>
      <c r="I72" s="5">
        <v>33244</v>
      </c>
      <c r="J72" s="32">
        <f t="shared" si="8"/>
        <v>4.391769943448442E-3</v>
      </c>
      <c r="K72" s="13">
        <f t="shared" si="9"/>
        <v>0</v>
      </c>
      <c r="L72" s="13">
        <f t="shared" si="10"/>
        <v>100</v>
      </c>
    </row>
    <row r="73" spans="2:12" ht="12.75" customHeight="1">
      <c r="B73" s="21">
        <v>44162</v>
      </c>
      <c r="C73" s="13">
        <v>1590.54</v>
      </c>
      <c r="D73" s="14">
        <v>1503.6499999999999</v>
      </c>
      <c r="E73" s="13">
        <v>1720.875</v>
      </c>
      <c r="F73" s="13">
        <v>1025.03</v>
      </c>
      <c r="G73" s="5">
        <v>0</v>
      </c>
      <c r="H73" s="5">
        <v>122</v>
      </c>
      <c r="I73" s="5">
        <v>38274</v>
      </c>
      <c r="J73" s="32">
        <f t="shared" si="8"/>
        <v>3.1875424570204317E-3</v>
      </c>
      <c r="K73" s="13">
        <f t="shared" si="9"/>
        <v>0</v>
      </c>
      <c r="L73" s="13">
        <f t="shared" si="10"/>
        <v>100</v>
      </c>
    </row>
    <row r="74" spans="2:12" ht="12.75" customHeight="1">
      <c r="B74" s="20">
        <v>44163</v>
      </c>
      <c r="C74" s="13">
        <v>1526.7840000000001</v>
      </c>
      <c r="D74" s="14">
        <v>1440.0900000000001</v>
      </c>
      <c r="E74" s="13">
        <v>1656.825</v>
      </c>
      <c r="F74" s="13">
        <v>1039.3599999999999</v>
      </c>
      <c r="G74" s="5">
        <v>0</v>
      </c>
      <c r="H74" s="5">
        <v>15</v>
      </c>
      <c r="I74" s="5">
        <v>8102</v>
      </c>
      <c r="J74" s="32">
        <f t="shared" si="8"/>
        <v>1.8513947173537399E-3</v>
      </c>
      <c r="K74" s="13">
        <f t="shared" si="9"/>
        <v>0</v>
      </c>
      <c r="L74" s="13">
        <f t="shared" si="10"/>
        <v>100</v>
      </c>
    </row>
    <row r="75" spans="2:12" ht="12.75" customHeight="1">
      <c r="B75" s="20">
        <v>44164</v>
      </c>
      <c r="C75" s="13">
        <v>1497.172</v>
      </c>
      <c r="D75" s="14">
        <v>1418.9566666666667</v>
      </c>
      <c r="E75" s="13">
        <v>1614.4949999999999</v>
      </c>
      <c r="F75" s="13">
        <v>1037.33</v>
      </c>
      <c r="G75" s="5">
        <v>0</v>
      </c>
      <c r="H75" s="5">
        <v>14</v>
      </c>
      <c r="I75" s="5">
        <v>6165</v>
      </c>
      <c r="J75" s="32">
        <f t="shared" si="8"/>
        <v>2.2708840227088404E-3</v>
      </c>
      <c r="K75" s="13">
        <f t="shared" si="9"/>
        <v>0</v>
      </c>
      <c r="L75" s="13">
        <f t="shared" si="10"/>
        <v>100</v>
      </c>
    </row>
    <row r="76" spans="2:12" ht="12.75" customHeight="1">
      <c r="B76" s="21">
        <v>44165</v>
      </c>
      <c r="C76" s="13">
        <v>1604.414</v>
      </c>
      <c r="D76" s="14">
        <v>1506.6499999999999</v>
      </c>
      <c r="E76" s="13">
        <v>1751.06</v>
      </c>
      <c r="F76" s="13">
        <v>1023.79</v>
      </c>
      <c r="G76" s="5">
        <v>1200000</v>
      </c>
      <c r="H76" s="5">
        <v>173</v>
      </c>
      <c r="I76" s="5">
        <v>45638</v>
      </c>
      <c r="J76" s="32">
        <f t="shared" si="8"/>
        <v>3.7907007318462686E-3</v>
      </c>
      <c r="K76" s="13">
        <f t="shared" si="9"/>
        <v>1.3888888888888888E-2</v>
      </c>
      <c r="L76" s="13">
        <f t="shared" si="10"/>
        <v>99.986111111111114</v>
      </c>
    </row>
    <row r="77" spans="2:12" ht="12.75" customHeight="1">
      <c r="B77" s="31"/>
      <c r="C77" s="13"/>
      <c r="D77" s="14"/>
      <c r="E77" s="13"/>
      <c r="F77" s="13"/>
      <c r="G77" s="5"/>
      <c r="H77" s="5"/>
      <c r="I77" s="5"/>
      <c r="J77" s="32"/>
      <c r="K77" s="13"/>
      <c r="L77" s="13"/>
    </row>
    <row r="78" spans="2:12">
      <c r="B78" s="15" t="s">
        <v>2</v>
      </c>
      <c r="C78" s="16">
        <v>239769.86</v>
      </c>
      <c r="D78" s="22">
        <v>135495.56</v>
      </c>
      <c r="E78" s="16">
        <v>104274.29999999999</v>
      </c>
      <c r="F78" s="16">
        <v>30845.55999999999</v>
      </c>
      <c r="G78" s="16">
        <f t="shared" ref="G78" si="11">SUM(G47:G77)</f>
        <v>1200000</v>
      </c>
      <c r="H78" s="16">
        <v>3207</v>
      </c>
      <c r="I78" s="16">
        <v>817407</v>
      </c>
      <c r="J78" s="30" t="s">
        <v>34</v>
      </c>
      <c r="K78" s="17" t="s">
        <v>34</v>
      </c>
      <c r="L78" s="17" t="s">
        <v>34</v>
      </c>
    </row>
    <row r="79" spans="2:12" ht="25.5">
      <c r="B79" s="19" t="s">
        <v>3</v>
      </c>
      <c r="C79" s="18">
        <v>1598.4657333333334</v>
      </c>
      <c r="D79" s="22">
        <v>1505.5062222222223</v>
      </c>
      <c r="E79" s="18">
        <v>1737.9049999999995</v>
      </c>
      <c r="F79" s="18">
        <v>1028.1853333333331</v>
      </c>
      <c r="G79" s="18">
        <f t="shared" ref="G79:L79" si="12">AVERAGE(G47:G77)</f>
        <v>40000</v>
      </c>
      <c r="H79" s="22">
        <v>106.9</v>
      </c>
      <c r="I79" s="22">
        <v>27246.9</v>
      </c>
      <c r="J79" s="33">
        <f t="shared" si="12"/>
        <v>3.7017495458286703E-3</v>
      </c>
      <c r="K79" s="18">
        <f t="shared" si="12"/>
        <v>4.6296296296296293E-4</v>
      </c>
      <c r="L79" s="18">
        <f t="shared" si="12"/>
        <v>99.999537037037044</v>
      </c>
    </row>
    <row r="82" spans="2:12" hidden="1">
      <c r="B82" s="1" t="s">
        <v>35</v>
      </c>
      <c r="C82" s="11">
        <v>1</v>
      </c>
      <c r="D82" s="11">
        <v>2</v>
      </c>
      <c r="E82" s="11">
        <v>3</v>
      </c>
      <c r="F82" s="11">
        <v>4</v>
      </c>
      <c r="G82" s="11">
        <v>5</v>
      </c>
      <c r="H82" s="11">
        <v>6</v>
      </c>
      <c r="I82" s="11">
        <v>7</v>
      </c>
      <c r="J82" s="11">
        <v>8</v>
      </c>
      <c r="K82" s="11">
        <v>9</v>
      </c>
      <c r="L82" s="11">
        <v>10</v>
      </c>
    </row>
    <row r="83" spans="2:12" hidden="1">
      <c r="B83" s="1" t="s">
        <v>35</v>
      </c>
      <c r="C83" s="11">
        <v>1</v>
      </c>
      <c r="D83" s="11"/>
      <c r="E83" s="11"/>
      <c r="F83" s="11"/>
      <c r="G83" s="11">
        <v>2</v>
      </c>
      <c r="H83" s="11">
        <v>3</v>
      </c>
      <c r="I83" s="11">
        <v>4</v>
      </c>
      <c r="J83" s="11">
        <v>5</v>
      </c>
      <c r="K83" s="11">
        <v>6</v>
      </c>
      <c r="L83" s="11">
        <v>7</v>
      </c>
    </row>
    <row r="84" spans="2:12" ht="25.5">
      <c r="B84" s="6" t="s">
        <v>7</v>
      </c>
      <c r="C84" s="2" t="s">
        <v>37</v>
      </c>
      <c r="D84" s="37" t="s">
        <v>43</v>
      </c>
      <c r="E84" s="38"/>
      <c r="F84" s="39"/>
      <c r="G84" s="37" t="s">
        <v>45</v>
      </c>
      <c r="H84" s="38"/>
      <c r="I84" s="38"/>
      <c r="J84" s="38"/>
      <c r="K84" s="38"/>
      <c r="L84" s="39"/>
    </row>
    <row r="85" spans="2:12" ht="48">
      <c r="B85" s="7" t="s">
        <v>13</v>
      </c>
      <c r="C85" s="9"/>
      <c r="D85" s="10" t="s">
        <v>38</v>
      </c>
      <c r="E85" s="10" t="s">
        <v>39</v>
      </c>
      <c r="F85" s="10" t="s">
        <v>40</v>
      </c>
      <c r="G85" s="10"/>
      <c r="H85" s="10" t="s">
        <v>36</v>
      </c>
      <c r="I85" s="10" t="s">
        <v>15</v>
      </c>
      <c r="J85" s="10" t="s">
        <v>22</v>
      </c>
      <c r="K85" s="10" t="s">
        <v>23</v>
      </c>
      <c r="L85" s="10" t="s">
        <v>24</v>
      </c>
    </row>
    <row r="86" spans="2:12">
      <c r="B86" s="3" t="s">
        <v>1</v>
      </c>
      <c r="C86" s="12" t="s">
        <v>25</v>
      </c>
      <c r="D86" s="12" t="s">
        <v>25</v>
      </c>
      <c r="E86" s="12" t="s">
        <v>25</v>
      </c>
      <c r="F86" s="12" t="s">
        <v>25</v>
      </c>
      <c r="G86" s="12" t="s">
        <v>26</v>
      </c>
      <c r="H86" s="12" t="s">
        <v>28</v>
      </c>
      <c r="I86" s="12" t="s">
        <v>27</v>
      </c>
      <c r="J86" s="12" t="s">
        <v>30</v>
      </c>
      <c r="K86" s="12" t="s">
        <v>32</v>
      </c>
      <c r="L86" s="12" t="s">
        <v>33</v>
      </c>
    </row>
    <row r="87" spans="2:12" ht="12.75" customHeight="1">
      <c r="B87" s="31">
        <v>44166</v>
      </c>
      <c r="C87" s="13">
        <v>1670.904</v>
      </c>
      <c r="D87" s="13">
        <v>1562.1833333333334</v>
      </c>
      <c r="E87" s="13">
        <v>1833.9850000000001</v>
      </c>
      <c r="F87" s="13">
        <v>1025.93</v>
      </c>
      <c r="G87" s="5">
        <v>0</v>
      </c>
      <c r="H87" s="5">
        <v>184</v>
      </c>
      <c r="I87" s="5">
        <v>48169</v>
      </c>
      <c r="J87" s="32">
        <f>H87/I87</f>
        <v>3.819884157860865E-3</v>
      </c>
      <c r="K87" s="13">
        <f>G87/86400000</f>
        <v>0</v>
      </c>
      <c r="L87" s="13">
        <f>100-K87</f>
        <v>100</v>
      </c>
    </row>
    <row r="88" spans="2:12" ht="12.75" customHeight="1">
      <c r="B88" s="21">
        <v>44167</v>
      </c>
      <c r="C88" s="13">
        <v>1628.848</v>
      </c>
      <c r="D88" s="13">
        <v>1537.84</v>
      </c>
      <c r="E88" s="13">
        <v>1765.3600000000001</v>
      </c>
      <c r="F88" s="13">
        <v>1024.8599999999999</v>
      </c>
      <c r="G88" s="5">
        <v>0</v>
      </c>
      <c r="H88" s="5">
        <v>151</v>
      </c>
      <c r="I88" s="5">
        <v>41994</v>
      </c>
      <c r="J88" s="32">
        <f t="shared" ref="J88:J116" si="13">H88/I88</f>
        <v>3.5957517740629612E-3</v>
      </c>
      <c r="K88" s="13">
        <f t="shared" ref="K88:K116" si="14">G88/86400000</f>
        <v>0</v>
      </c>
      <c r="L88" s="13">
        <f t="shared" ref="L88:L116" si="15">100-K88</f>
        <v>100</v>
      </c>
    </row>
    <row r="89" spans="2:12" ht="12.75" customHeight="1">
      <c r="B89" s="21">
        <v>44168</v>
      </c>
      <c r="C89" s="13">
        <v>1817.2739999999999</v>
      </c>
      <c r="D89" s="13">
        <v>1702.8133333333333</v>
      </c>
      <c r="E89" s="13">
        <v>1988.9650000000001</v>
      </c>
      <c r="F89" s="13">
        <v>1026.1099999999999</v>
      </c>
      <c r="G89" s="5">
        <v>0</v>
      </c>
      <c r="H89" s="5">
        <v>182</v>
      </c>
      <c r="I89" s="5">
        <v>39100</v>
      </c>
      <c r="J89" s="32">
        <f t="shared" si="13"/>
        <v>4.6547314578005115E-3</v>
      </c>
      <c r="K89" s="13">
        <f t="shared" si="14"/>
        <v>0</v>
      </c>
      <c r="L89" s="13">
        <f t="shared" si="15"/>
        <v>100</v>
      </c>
    </row>
    <row r="90" spans="2:12" ht="12.75" customHeight="1">
      <c r="B90" s="21">
        <v>44169</v>
      </c>
      <c r="C90" s="13">
        <v>1867.1860000000001</v>
      </c>
      <c r="D90" s="13">
        <v>1750.4466666666667</v>
      </c>
      <c r="E90" s="13">
        <v>2042.2950000000001</v>
      </c>
      <c r="F90" s="13">
        <v>1028.93</v>
      </c>
      <c r="G90" s="5">
        <v>0</v>
      </c>
      <c r="H90" s="5">
        <v>136</v>
      </c>
      <c r="I90" s="5">
        <v>39255</v>
      </c>
      <c r="J90" s="32">
        <f t="shared" si="13"/>
        <v>3.4645268118710993E-3</v>
      </c>
      <c r="K90" s="13">
        <f t="shared" si="14"/>
        <v>0</v>
      </c>
      <c r="L90" s="13">
        <f t="shared" si="15"/>
        <v>100</v>
      </c>
    </row>
    <row r="91" spans="2:12" ht="12.75" customHeight="1">
      <c r="B91" s="20">
        <v>44170</v>
      </c>
      <c r="C91" s="13">
        <v>1487.34</v>
      </c>
      <c r="D91" s="13">
        <v>1413.7166666666665</v>
      </c>
      <c r="E91" s="13">
        <v>1597.7750000000001</v>
      </c>
      <c r="F91" s="13">
        <v>1036.57</v>
      </c>
      <c r="G91" s="5">
        <v>0</v>
      </c>
      <c r="H91" s="5">
        <v>24</v>
      </c>
      <c r="I91" s="5">
        <v>7791</v>
      </c>
      <c r="J91" s="32">
        <f t="shared" si="13"/>
        <v>3.0804774740084712E-3</v>
      </c>
      <c r="K91" s="13">
        <f t="shared" si="14"/>
        <v>0</v>
      </c>
      <c r="L91" s="13">
        <f t="shared" si="15"/>
        <v>100</v>
      </c>
    </row>
    <row r="92" spans="2:12" ht="12.75" customHeight="1">
      <c r="B92" s="20">
        <v>44171</v>
      </c>
      <c r="C92" s="13">
        <v>1509.518</v>
      </c>
      <c r="D92" s="13">
        <v>1433.54</v>
      </c>
      <c r="E92" s="13">
        <v>1623.4850000000001</v>
      </c>
      <c r="F92" s="13">
        <v>1041.6500000000001</v>
      </c>
      <c r="G92" s="5">
        <v>0</v>
      </c>
      <c r="H92" s="5">
        <v>18</v>
      </c>
      <c r="I92" s="5">
        <v>5700</v>
      </c>
      <c r="J92" s="32">
        <f t="shared" si="13"/>
        <v>3.1578947368421052E-3</v>
      </c>
      <c r="K92" s="13">
        <f t="shared" si="14"/>
        <v>0</v>
      </c>
      <c r="L92" s="13">
        <f t="shared" si="15"/>
        <v>100</v>
      </c>
    </row>
    <row r="93" spans="2:12" ht="12.75" customHeight="1">
      <c r="B93" s="31">
        <v>44172</v>
      </c>
      <c r="C93" s="13">
        <v>1779.5259999999998</v>
      </c>
      <c r="D93" s="13">
        <v>1675.8999999999996</v>
      </c>
      <c r="E93" s="13">
        <v>1934.9650000000001</v>
      </c>
      <c r="F93" s="13">
        <v>1025.2</v>
      </c>
      <c r="G93" s="5">
        <v>0</v>
      </c>
      <c r="H93" s="5">
        <v>96</v>
      </c>
      <c r="I93" s="5">
        <v>33159</v>
      </c>
      <c r="J93" s="32">
        <f t="shared" si="13"/>
        <v>2.8951415905184115E-3</v>
      </c>
      <c r="K93" s="13">
        <f t="shared" si="14"/>
        <v>0</v>
      </c>
      <c r="L93" s="13">
        <f t="shared" si="15"/>
        <v>100</v>
      </c>
    </row>
    <row r="94" spans="2:12" ht="12.75" customHeight="1">
      <c r="B94" s="31">
        <v>44173</v>
      </c>
      <c r="C94" s="13">
        <v>1478.886</v>
      </c>
      <c r="D94" s="13">
        <v>1404.2233333333334</v>
      </c>
      <c r="E94" s="13">
        <v>1590.8799999999999</v>
      </c>
      <c r="F94" s="13">
        <v>1029.19</v>
      </c>
      <c r="G94" s="5">
        <v>0</v>
      </c>
      <c r="H94" s="5">
        <v>33</v>
      </c>
      <c r="I94" s="5">
        <v>9135</v>
      </c>
      <c r="J94" s="32">
        <f t="shared" si="13"/>
        <v>3.6124794745484401E-3</v>
      </c>
      <c r="K94" s="13">
        <f t="shared" si="14"/>
        <v>0</v>
      </c>
      <c r="L94" s="13">
        <f t="shared" si="15"/>
        <v>100</v>
      </c>
    </row>
    <row r="95" spans="2:12" ht="12.75" customHeight="1">
      <c r="B95" s="21">
        <v>44174</v>
      </c>
      <c r="C95" s="13">
        <v>1831.3340000000001</v>
      </c>
      <c r="D95" s="13">
        <v>1727.9166666666667</v>
      </c>
      <c r="E95" s="13">
        <v>1986.46</v>
      </c>
      <c r="F95" s="13">
        <v>1028.94</v>
      </c>
      <c r="G95" s="5">
        <v>0</v>
      </c>
      <c r="H95" s="5">
        <v>157</v>
      </c>
      <c r="I95" s="5">
        <v>44001</v>
      </c>
      <c r="J95" s="32">
        <f t="shared" si="13"/>
        <v>3.5681007249835231E-3</v>
      </c>
      <c r="K95" s="13">
        <f t="shared" si="14"/>
        <v>0</v>
      </c>
      <c r="L95" s="13">
        <f t="shared" si="15"/>
        <v>100</v>
      </c>
    </row>
    <row r="96" spans="2:12" ht="12.75" customHeight="1">
      <c r="B96" s="21">
        <v>44175</v>
      </c>
      <c r="C96" s="13">
        <v>1744.7240000000002</v>
      </c>
      <c r="D96" s="13">
        <v>1647.2700000000002</v>
      </c>
      <c r="E96" s="13">
        <v>1890.905</v>
      </c>
      <c r="F96" s="13">
        <v>1026.0999999999999</v>
      </c>
      <c r="G96" s="5">
        <v>0</v>
      </c>
      <c r="H96" s="5">
        <v>146</v>
      </c>
      <c r="I96" s="5">
        <v>41499</v>
      </c>
      <c r="J96" s="32">
        <f t="shared" si="13"/>
        <v>3.518157064025639E-3</v>
      </c>
      <c r="K96" s="13">
        <f t="shared" si="14"/>
        <v>0</v>
      </c>
      <c r="L96" s="13">
        <f t="shared" si="15"/>
        <v>100</v>
      </c>
    </row>
    <row r="97" spans="2:12" ht="12.75" customHeight="1">
      <c r="B97" s="21">
        <v>44176</v>
      </c>
      <c r="C97" s="13">
        <v>2534.1040000000003</v>
      </c>
      <c r="D97" s="13">
        <v>1644.2366666666667</v>
      </c>
      <c r="E97" s="13">
        <v>3868.9050000000002</v>
      </c>
      <c r="F97" s="13">
        <v>1026.8</v>
      </c>
      <c r="G97" s="5">
        <v>0</v>
      </c>
      <c r="H97" s="5">
        <v>174</v>
      </c>
      <c r="I97" s="5">
        <v>37909</v>
      </c>
      <c r="J97" s="32">
        <f t="shared" si="13"/>
        <v>4.5899390646020732E-3</v>
      </c>
      <c r="K97" s="13">
        <f t="shared" si="14"/>
        <v>0</v>
      </c>
      <c r="L97" s="13">
        <f t="shared" si="15"/>
        <v>100</v>
      </c>
    </row>
    <row r="98" spans="2:12" ht="12.75" customHeight="1">
      <c r="B98" s="20">
        <v>44177</v>
      </c>
      <c r="C98" s="13">
        <v>1520.2859999999998</v>
      </c>
      <c r="D98" s="13">
        <v>1451.4099999999999</v>
      </c>
      <c r="E98" s="13">
        <v>1623.6</v>
      </c>
      <c r="F98" s="13">
        <v>1038.33</v>
      </c>
      <c r="G98" s="5">
        <v>0</v>
      </c>
      <c r="H98" s="5">
        <v>27</v>
      </c>
      <c r="I98" s="5">
        <v>8531</v>
      </c>
      <c r="J98" s="32">
        <f t="shared" si="13"/>
        <v>3.1649279099753838E-3</v>
      </c>
      <c r="K98" s="13">
        <f t="shared" si="14"/>
        <v>0</v>
      </c>
      <c r="L98" s="13">
        <f t="shared" si="15"/>
        <v>100</v>
      </c>
    </row>
    <row r="99" spans="2:12" ht="12.75" customHeight="1">
      <c r="B99" s="20">
        <v>44178</v>
      </c>
      <c r="C99" s="13">
        <v>1507.3560000000002</v>
      </c>
      <c r="D99" s="13">
        <v>1421.9633333333334</v>
      </c>
      <c r="E99" s="13">
        <v>1635.4450000000002</v>
      </c>
      <c r="F99" s="13">
        <v>1034.4100000000001</v>
      </c>
      <c r="G99" s="5">
        <v>0</v>
      </c>
      <c r="H99" s="5">
        <v>5</v>
      </c>
      <c r="I99" s="5">
        <v>6161</v>
      </c>
      <c r="J99" s="32">
        <f t="shared" si="13"/>
        <v>8.1155656549261482E-4</v>
      </c>
      <c r="K99" s="13">
        <f t="shared" si="14"/>
        <v>0</v>
      </c>
      <c r="L99" s="13">
        <f t="shared" si="15"/>
        <v>100</v>
      </c>
    </row>
    <row r="100" spans="2:12" ht="12.75" customHeight="1">
      <c r="B100" s="31">
        <v>44179</v>
      </c>
      <c r="C100" s="13">
        <v>1612.694</v>
      </c>
      <c r="D100" s="13">
        <v>1537.5533333333333</v>
      </c>
      <c r="E100" s="13">
        <v>1725.405</v>
      </c>
      <c r="F100" s="13">
        <v>1024.08</v>
      </c>
      <c r="G100" s="5">
        <v>0</v>
      </c>
      <c r="H100" s="5">
        <v>167</v>
      </c>
      <c r="I100" s="5">
        <v>47004</v>
      </c>
      <c r="J100" s="32">
        <f t="shared" si="13"/>
        <v>3.5528891158199301E-3</v>
      </c>
      <c r="K100" s="13">
        <f t="shared" si="14"/>
        <v>0</v>
      </c>
      <c r="L100" s="13">
        <f t="shared" si="15"/>
        <v>100</v>
      </c>
    </row>
    <row r="101" spans="2:12" ht="12.75" customHeight="1">
      <c r="B101" s="31">
        <v>44180</v>
      </c>
      <c r="C101" s="13">
        <v>1628.068</v>
      </c>
      <c r="D101" s="13">
        <v>1543.2233333333334</v>
      </c>
      <c r="E101" s="13">
        <v>1755.335</v>
      </c>
      <c r="F101" s="13">
        <v>1024.22</v>
      </c>
      <c r="G101" s="5">
        <v>0</v>
      </c>
      <c r="H101" s="5">
        <v>206</v>
      </c>
      <c r="I101" s="5">
        <v>44411</v>
      </c>
      <c r="J101" s="32">
        <f t="shared" si="13"/>
        <v>4.638490464074216E-3</v>
      </c>
      <c r="K101" s="13">
        <f t="shared" si="14"/>
        <v>0</v>
      </c>
      <c r="L101" s="13">
        <f t="shared" si="15"/>
        <v>100</v>
      </c>
    </row>
    <row r="102" spans="2:12" ht="12.75" customHeight="1">
      <c r="B102" s="21">
        <v>44181</v>
      </c>
      <c r="C102" s="13">
        <v>1599.7099999999998</v>
      </c>
      <c r="D102" s="13">
        <v>1512.9466666666667</v>
      </c>
      <c r="E102" s="13">
        <v>1729.855</v>
      </c>
      <c r="F102" s="13">
        <v>1031.78</v>
      </c>
      <c r="G102" s="5">
        <v>0</v>
      </c>
      <c r="H102" s="5">
        <v>151</v>
      </c>
      <c r="I102" s="5">
        <v>43234</v>
      </c>
      <c r="J102" s="32">
        <f t="shared" si="13"/>
        <v>3.492621547855854E-3</v>
      </c>
      <c r="K102" s="13">
        <f t="shared" si="14"/>
        <v>0</v>
      </c>
      <c r="L102" s="13">
        <f t="shared" si="15"/>
        <v>100</v>
      </c>
    </row>
    <row r="103" spans="2:12" ht="12.75" customHeight="1">
      <c r="B103" s="21">
        <v>44182</v>
      </c>
      <c r="C103" s="13">
        <v>1669.1300000000003</v>
      </c>
      <c r="D103" s="13">
        <v>1540.3933333333334</v>
      </c>
      <c r="E103" s="13">
        <v>1862.2350000000001</v>
      </c>
      <c r="F103" s="13">
        <v>1031.06</v>
      </c>
      <c r="G103" s="5">
        <v>0</v>
      </c>
      <c r="H103" s="5">
        <v>143</v>
      </c>
      <c r="I103" s="5">
        <v>38770</v>
      </c>
      <c r="J103" s="32">
        <f t="shared" si="13"/>
        <v>3.6884188805777663E-3</v>
      </c>
      <c r="K103" s="13">
        <f t="shared" si="14"/>
        <v>0</v>
      </c>
      <c r="L103" s="13">
        <f t="shared" si="15"/>
        <v>100</v>
      </c>
    </row>
    <row r="104" spans="2:12" ht="12.75" customHeight="1">
      <c r="B104" s="21">
        <v>44183</v>
      </c>
      <c r="C104" s="13">
        <v>1678.55</v>
      </c>
      <c r="D104" s="13">
        <v>1494.9433333333334</v>
      </c>
      <c r="E104" s="13">
        <v>1953.96</v>
      </c>
      <c r="F104" s="13">
        <v>1023.33</v>
      </c>
      <c r="G104" s="5">
        <v>0</v>
      </c>
      <c r="H104" s="5">
        <v>151</v>
      </c>
      <c r="I104" s="5">
        <v>40317</v>
      </c>
      <c r="J104" s="32">
        <f t="shared" si="13"/>
        <v>3.7453183520599251E-3</v>
      </c>
      <c r="K104" s="13">
        <f t="shared" si="14"/>
        <v>0</v>
      </c>
      <c r="L104" s="13">
        <f t="shared" si="15"/>
        <v>100</v>
      </c>
    </row>
    <row r="105" spans="2:12" ht="12.75" customHeight="1">
      <c r="B105" s="20">
        <v>44184</v>
      </c>
      <c r="C105" s="13">
        <v>1477.0520000000001</v>
      </c>
      <c r="D105" s="13">
        <v>1386.8333333333333</v>
      </c>
      <c r="E105" s="13">
        <v>1612.38</v>
      </c>
      <c r="F105" s="13">
        <v>1030.92</v>
      </c>
      <c r="G105" s="5">
        <v>0</v>
      </c>
      <c r="H105" s="5">
        <v>13</v>
      </c>
      <c r="I105" s="5">
        <v>8016</v>
      </c>
      <c r="J105" s="32">
        <f t="shared" si="13"/>
        <v>1.621756487025948E-3</v>
      </c>
      <c r="K105" s="13">
        <f t="shared" si="14"/>
        <v>0</v>
      </c>
      <c r="L105" s="13">
        <f t="shared" si="15"/>
        <v>100</v>
      </c>
    </row>
    <row r="106" spans="2:12" ht="12.75" customHeight="1">
      <c r="B106" s="20">
        <v>44185</v>
      </c>
      <c r="C106" s="13">
        <v>1493.8880000000001</v>
      </c>
      <c r="D106" s="13">
        <v>1410.5366666666669</v>
      </c>
      <c r="E106" s="13">
        <v>1618.915</v>
      </c>
      <c r="F106" s="13">
        <v>1030.1400000000001</v>
      </c>
      <c r="G106" s="5">
        <v>0</v>
      </c>
      <c r="H106" s="5">
        <v>20</v>
      </c>
      <c r="I106" s="5">
        <v>7280</v>
      </c>
      <c r="J106" s="32">
        <f t="shared" si="13"/>
        <v>2.7472527472527475E-3</v>
      </c>
      <c r="K106" s="13">
        <f t="shared" si="14"/>
        <v>0</v>
      </c>
      <c r="L106" s="13">
        <f t="shared" si="15"/>
        <v>100</v>
      </c>
    </row>
    <row r="107" spans="2:12" ht="12.75" customHeight="1">
      <c r="B107" s="31">
        <v>44186</v>
      </c>
      <c r="C107" s="13">
        <v>1580.364</v>
      </c>
      <c r="D107" s="13">
        <v>1486.3133333333335</v>
      </c>
      <c r="E107" s="13">
        <v>1721.44</v>
      </c>
      <c r="F107" s="13">
        <v>1023.85</v>
      </c>
      <c r="G107" s="5">
        <v>0</v>
      </c>
      <c r="H107" s="5">
        <v>137</v>
      </c>
      <c r="I107" s="5">
        <v>45031</v>
      </c>
      <c r="J107" s="32">
        <f t="shared" si="13"/>
        <v>3.0423486042948193E-3</v>
      </c>
      <c r="K107" s="13">
        <f t="shared" si="14"/>
        <v>0</v>
      </c>
      <c r="L107" s="13">
        <f t="shared" si="15"/>
        <v>100</v>
      </c>
    </row>
    <row r="108" spans="2:12" ht="12.75" customHeight="1">
      <c r="B108" s="31">
        <v>44187</v>
      </c>
      <c r="C108" s="13">
        <v>1606.7320000000002</v>
      </c>
      <c r="D108" s="13">
        <v>1523.2333333333333</v>
      </c>
      <c r="E108" s="13">
        <v>1731.98</v>
      </c>
      <c r="F108" s="13">
        <v>1023.89</v>
      </c>
      <c r="G108" s="5">
        <v>0</v>
      </c>
      <c r="H108" s="5">
        <v>202</v>
      </c>
      <c r="I108" s="5">
        <v>42843</v>
      </c>
      <c r="J108" s="32">
        <f t="shared" si="13"/>
        <v>4.7148892467847722E-3</v>
      </c>
      <c r="K108" s="13">
        <f t="shared" si="14"/>
        <v>0</v>
      </c>
      <c r="L108" s="13">
        <f t="shared" si="15"/>
        <v>100</v>
      </c>
    </row>
    <row r="109" spans="2:12" ht="12.75" customHeight="1">
      <c r="B109" s="21">
        <v>44188</v>
      </c>
      <c r="C109" s="13">
        <v>1621.1119999999999</v>
      </c>
      <c r="D109" s="13">
        <v>1539.13</v>
      </c>
      <c r="E109" s="13">
        <v>1744.085</v>
      </c>
      <c r="F109" s="13">
        <v>1024.1099999999999</v>
      </c>
      <c r="G109" s="5">
        <v>0</v>
      </c>
      <c r="H109" s="5">
        <v>156</v>
      </c>
      <c r="I109" s="5">
        <v>41740</v>
      </c>
      <c r="J109" s="32">
        <f t="shared" si="13"/>
        <v>3.7374221370388115E-3</v>
      </c>
      <c r="K109" s="13">
        <f t="shared" si="14"/>
        <v>0</v>
      </c>
      <c r="L109" s="13">
        <f t="shared" si="15"/>
        <v>100</v>
      </c>
    </row>
    <row r="110" spans="2:12" ht="12.75" customHeight="1">
      <c r="B110" s="21">
        <v>44189</v>
      </c>
      <c r="C110" s="13">
        <v>1568.944</v>
      </c>
      <c r="D110" s="13">
        <v>1497.4533333333331</v>
      </c>
      <c r="E110" s="13">
        <v>1676.1799999999998</v>
      </c>
      <c r="F110" s="13">
        <v>1029.5899999999999</v>
      </c>
      <c r="G110" s="5">
        <v>0</v>
      </c>
      <c r="H110" s="5">
        <v>45</v>
      </c>
      <c r="I110" s="5">
        <v>17323</v>
      </c>
      <c r="J110" s="32">
        <f t="shared" si="13"/>
        <v>2.5977024764763609E-3</v>
      </c>
      <c r="K110" s="13">
        <f t="shared" si="14"/>
        <v>0</v>
      </c>
      <c r="L110" s="13">
        <f t="shared" si="15"/>
        <v>100</v>
      </c>
    </row>
    <row r="111" spans="2:12" ht="12.75" customHeight="1">
      <c r="B111" s="21">
        <v>44190</v>
      </c>
      <c r="C111" s="13">
        <v>1521.8079999999998</v>
      </c>
      <c r="D111" s="13">
        <v>1436.0133333333335</v>
      </c>
      <c r="E111" s="13">
        <v>1650.5</v>
      </c>
      <c r="F111" s="13">
        <v>1054.48</v>
      </c>
      <c r="G111" s="5">
        <v>0</v>
      </c>
      <c r="H111" s="5">
        <v>3</v>
      </c>
      <c r="I111" s="5">
        <v>2420</v>
      </c>
      <c r="J111" s="32">
        <f t="shared" si="13"/>
        <v>1.2396694214876034E-3</v>
      </c>
      <c r="K111" s="13">
        <f t="shared" si="14"/>
        <v>0</v>
      </c>
      <c r="L111" s="13">
        <f t="shared" si="15"/>
        <v>100</v>
      </c>
    </row>
    <row r="112" spans="2:12" ht="12.75" customHeight="1">
      <c r="B112" s="20">
        <v>44191</v>
      </c>
      <c r="C112" s="13">
        <v>1488.0840000000001</v>
      </c>
      <c r="D112" s="13">
        <v>1413.6000000000001</v>
      </c>
      <c r="E112" s="13">
        <v>1599.81</v>
      </c>
      <c r="F112" s="13">
        <v>1041.03</v>
      </c>
      <c r="G112" s="5">
        <v>0</v>
      </c>
      <c r="H112" s="5">
        <v>6</v>
      </c>
      <c r="I112" s="5">
        <v>4733</v>
      </c>
      <c r="J112" s="32">
        <f t="shared" si="13"/>
        <v>1.2676949080921191E-3</v>
      </c>
      <c r="K112" s="13">
        <f t="shared" si="14"/>
        <v>0</v>
      </c>
      <c r="L112" s="13">
        <f t="shared" si="15"/>
        <v>100</v>
      </c>
    </row>
    <row r="113" spans="2:12" ht="12.75" customHeight="1">
      <c r="B113" s="20">
        <v>44192</v>
      </c>
      <c r="C113" s="13">
        <v>1476.9359999999999</v>
      </c>
      <c r="D113" s="13">
        <v>1401.2833333333331</v>
      </c>
      <c r="E113" s="13">
        <v>1590.415</v>
      </c>
      <c r="F113" s="13">
        <v>1030.53</v>
      </c>
      <c r="G113" s="5">
        <v>0</v>
      </c>
      <c r="H113" s="5">
        <v>21</v>
      </c>
      <c r="I113" s="5">
        <v>6368</v>
      </c>
      <c r="J113" s="32">
        <f t="shared" si="13"/>
        <v>3.2977386934673367E-3</v>
      </c>
      <c r="K113" s="13">
        <f t="shared" si="14"/>
        <v>0</v>
      </c>
      <c r="L113" s="13">
        <f t="shared" si="15"/>
        <v>100</v>
      </c>
    </row>
    <row r="114" spans="2:12" ht="12.75" customHeight="1">
      <c r="B114" s="31">
        <v>44193</v>
      </c>
      <c r="C114" s="13">
        <v>1733.3400000000001</v>
      </c>
      <c r="D114" s="13">
        <v>1650.2300000000002</v>
      </c>
      <c r="E114" s="13">
        <v>1858.0050000000001</v>
      </c>
      <c r="F114" s="13">
        <v>1025.51</v>
      </c>
      <c r="G114" s="5">
        <v>0</v>
      </c>
      <c r="H114" s="5">
        <v>185</v>
      </c>
      <c r="I114" s="5">
        <v>41841</v>
      </c>
      <c r="J114" s="32">
        <f t="shared" si="13"/>
        <v>4.4215004421500441E-3</v>
      </c>
      <c r="K114" s="13">
        <f t="shared" si="14"/>
        <v>0</v>
      </c>
      <c r="L114" s="13">
        <f t="shared" si="15"/>
        <v>100</v>
      </c>
    </row>
    <row r="115" spans="2:12" ht="12.75" customHeight="1">
      <c r="B115" s="31">
        <v>44194</v>
      </c>
      <c r="C115" s="13">
        <v>1849.0840000000001</v>
      </c>
      <c r="D115" s="13">
        <v>1734.75</v>
      </c>
      <c r="E115" s="13">
        <v>2020.5849999999998</v>
      </c>
      <c r="F115" s="13">
        <v>1030.53</v>
      </c>
      <c r="G115" s="5">
        <v>0</v>
      </c>
      <c r="H115" s="5">
        <v>160</v>
      </c>
      <c r="I115" s="5">
        <v>40708</v>
      </c>
      <c r="J115" s="32">
        <f t="shared" si="13"/>
        <v>3.9304313648422916E-3</v>
      </c>
      <c r="K115" s="13">
        <f t="shared" si="14"/>
        <v>0</v>
      </c>
      <c r="L115" s="13">
        <f t="shared" si="15"/>
        <v>100</v>
      </c>
    </row>
    <row r="116" spans="2:12" ht="12.75" customHeight="1">
      <c r="B116" s="21">
        <v>44195</v>
      </c>
      <c r="C116" s="13">
        <v>1857.0600000000002</v>
      </c>
      <c r="D116" s="13">
        <v>1722.8433333333335</v>
      </c>
      <c r="E116" s="13">
        <v>2058.3850000000002</v>
      </c>
      <c r="F116" s="13">
        <v>1027.22</v>
      </c>
      <c r="G116" s="5">
        <v>0</v>
      </c>
      <c r="H116" s="5">
        <v>154</v>
      </c>
      <c r="I116" s="5">
        <v>38823</v>
      </c>
      <c r="J116" s="32">
        <f t="shared" si="13"/>
        <v>3.9667207583133713E-3</v>
      </c>
      <c r="K116" s="13">
        <f t="shared" si="14"/>
        <v>0</v>
      </c>
      <c r="L116" s="13">
        <f t="shared" si="15"/>
        <v>100</v>
      </c>
    </row>
    <row r="117" spans="2:12" ht="12.75" customHeight="1">
      <c r="B117" s="21">
        <v>44196</v>
      </c>
      <c r="C117" s="13">
        <v>1871.22</v>
      </c>
      <c r="D117" s="13">
        <v>1778.4666666666669</v>
      </c>
      <c r="E117" s="13">
        <v>2010.35</v>
      </c>
      <c r="F117" s="13">
        <v>1028.44</v>
      </c>
      <c r="G117" s="5">
        <v>1200000</v>
      </c>
      <c r="H117" s="5">
        <v>60</v>
      </c>
      <c r="I117" s="5">
        <v>20933</v>
      </c>
      <c r="J117" s="32">
        <f t="shared" ref="J117" si="16">H117/I117</f>
        <v>2.866287679740123E-3</v>
      </c>
      <c r="K117" s="13">
        <f t="shared" ref="K117" si="17">G117/86400000</f>
        <v>1.3888888888888888E-2</v>
      </c>
      <c r="L117" s="13">
        <f t="shared" ref="L117" si="18">100-K117</f>
        <v>99.986111111111114</v>
      </c>
    </row>
    <row r="118" spans="2:12">
      <c r="B118" s="15" t="s">
        <v>2</v>
      </c>
      <c r="C118" s="16">
        <v>258555.31</v>
      </c>
      <c r="D118" s="16">
        <v>143949.62</v>
      </c>
      <c r="E118" s="16">
        <v>114605.69</v>
      </c>
      <c r="F118" s="16">
        <v>31927.729999999996</v>
      </c>
      <c r="G118" s="16">
        <f t="shared" ref="G118" si="19">SUM(G87:G117)</f>
        <v>1200000</v>
      </c>
      <c r="H118" s="16">
        <v>3313</v>
      </c>
      <c r="I118" s="16">
        <v>894199</v>
      </c>
      <c r="J118" s="30" t="s">
        <v>34</v>
      </c>
      <c r="K118" s="17" t="s">
        <v>34</v>
      </c>
      <c r="L118" s="17" t="s">
        <v>34</v>
      </c>
    </row>
    <row r="119" spans="2:12" ht="25.5">
      <c r="B119" s="19" t="s">
        <v>3</v>
      </c>
      <c r="C119" s="18">
        <v>1668.0987741935485</v>
      </c>
      <c r="D119" s="18">
        <v>1547.8453763440857</v>
      </c>
      <c r="E119" s="18">
        <v>1848.4788709677418</v>
      </c>
      <c r="F119" s="18">
        <v>1029.9267741935482</v>
      </c>
      <c r="G119" s="18">
        <f t="shared" ref="G119:L119" si="20">AVERAGE(G87:G117)</f>
        <v>38709.677419354841</v>
      </c>
      <c r="H119" s="22">
        <v>106.87096774193549</v>
      </c>
      <c r="I119" s="22">
        <v>28845.129032258064</v>
      </c>
      <c r="J119" s="33">
        <f t="shared" si="20"/>
        <v>3.3065394236756829E-3</v>
      </c>
      <c r="K119" s="18">
        <f t="shared" si="20"/>
        <v>4.4802867383512545E-4</v>
      </c>
      <c r="L119" s="18">
        <f t="shared" si="20"/>
        <v>99.99955197132617</v>
      </c>
    </row>
  </sheetData>
  <mergeCells count="6">
    <mergeCell ref="D4:F4"/>
    <mergeCell ref="G4:L4"/>
    <mergeCell ref="D44:F44"/>
    <mergeCell ref="G44:L44"/>
    <mergeCell ref="D84:F84"/>
    <mergeCell ref="G84:L8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L119"/>
  <sheetViews>
    <sheetView tabSelected="1" workbookViewId="0">
      <selection activeCell="A2" sqref="A2:XFD3"/>
    </sheetView>
  </sheetViews>
  <sheetFormatPr defaultRowHeight="12.7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2.42578125" style="1" bestFit="1" customWidth="1"/>
    <col min="9" max="9" width="20.285156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hidden="1">
      <c r="B2" s="1" t="s">
        <v>35</v>
      </c>
      <c r="C2" s="11">
        <v>1</v>
      </c>
      <c r="D2" s="11">
        <v>2</v>
      </c>
      <c r="E2" s="11">
        <v>3</v>
      </c>
      <c r="F2" s="11">
        <v>4</v>
      </c>
      <c r="G2" s="11">
        <v>5</v>
      </c>
      <c r="H2" s="11">
        <v>6</v>
      </c>
      <c r="I2" s="11">
        <v>7</v>
      </c>
      <c r="J2" s="11">
        <v>8</v>
      </c>
      <c r="K2" s="11">
        <v>9</v>
      </c>
      <c r="L2" s="11">
        <v>10</v>
      </c>
    </row>
    <row r="3" spans="2:12" hidden="1">
      <c r="B3" s="1" t="s">
        <v>35</v>
      </c>
      <c r="C3" s="11">
        <v>1</v>
      </c>
      <c r="D3" s="11"/>
      <c r="E3" s="11"/>
      <c r="F3" s="11"/>
      <c r="G3" s="11">
        <v>2</v>
      </c>
      <c r="H3" s="11">
        <v>3</v>
      </c>
      <c r="I3" s="11">
        <v>4</v>
      </c>
      <c r="J3" s="11">
        <v>5</v>
      </c>
      <c r="K3" s="11">
        <v>6</v>
      </c>
      <c r="L3" s="11">
        <v>7</v>
      </c>
    </row>
    <row r="4" spans="2:12" ht="25.5">
      <c r="B4" s="6" t="s">
        <v>7</v>
      </c>
      <c r="C4" s="2" t="s">
        <v>44</v>
      </c>
      <c r="D4" s="37" t="s">
        <v>42</v>
      </c>
      <c r="E4" s="38"/>
      <c r="F4" s="39"/>
      <c r="G4" s="37" t="s">
        <v>44</v>
      </c>
      <c r="H4" s="38"/>
      <c r="I4" s="38"/>
      <c r="J4" s="38"/>
      <c r="K4" s="38"/>
      <c r="L4" s="39"/>
    </row>
    <row r="5" spans="2:12" ht="48">
      <c r="B5" s="7" t="s">
        <v>13</v>
      </c>
      <c r="C5" s="9"/>
      <c r="D5" s="10" t="s">
        <v>38</v>
      </c>
      <c r="E5" s="10" t="s">
        <v>39</v>
      </c>
      <c r="F5" s="10" t="s">
        <v>40</v>
      </c>
      <c r="G5" s="10"/>
      <c r="H5" s="10" t="s">
        <v>36</v>
      </c>
      <c r="I5" s="10" t="s">
        <v>15</v>
      </c>
      <c r="J5" s="10" t="s">
        <v>22</v>
      </c>
      <c r="K5" s="10" t="s">
        <v>23</v>
      </c>
      <c r="L5" s="10" t="s">
        <v>24</v>
      </c>
    </row>
    <row r="6" spans="2:12">
      <c r="B6" s="3" t="s">
        <v>1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26</v>
      </c>
      <c r="H6" s="12" t="s">
        <v>28</v>
      </c>
      <c r="I6" s="12" t="s">
        <v>27</v>
      </c>
      <c r="J6" s="12" t="s">
        <v>30</v>
      </c>
      <c r="K6" s="12" t="s">
        <v>32</v>
      </c>
      <c r="L6" s="12" t="s">
        <v>33</v>
      </c>
    </row>
    <row r="7" spans="2:12" ht="12.75" customHeight="1">
      <c r="B7" s="31">
        <v>44105</v>
      </c>
      <c r="C7" s="14">
        <v>1863.598</v>
      </c>
      <c r="D7" s="13">
        <v>832.15333333333331</v>
      </c>
      <c r="E7" s="13">
        <v>2160.7650000000003</v>
      </c>
      <c r="F7" s="13">
        <v>657.65</v>
      </c>
      <c r="G7" s="5">
        <v>0</v>
      </c>
      <c r="H7" s="5">
        <v>12</v>
      </c>
      <c r="I7" s="5">
        <v>5874</v>
      </c>
      <c r="J7" s="32">
        <f>H7/I7</f>
        <v>2.0429009193054137E-3</v>
      </c>
      <c r="K7" s="13">
        <f>G7/86400000</f>
        <v>0</v>
      </c>
      <c r="L7" s="13">
        <f>100-K7</f>
        <v>100</v>
      </c>
    </row>
    <row r="8" spans="2:12" ht="12.75" customHeight="1">
      <c r="B8" s="31">
        <v>44106</v>
      </c>
      <c r="C8" s="14">
        <v>1774.104</v>
      </c>
      <c r="D8" s="13">
        <v>831.0233333333332</v>
      </c>
      <c r="E8" s="13">
        <v>1938.7249999999999</v>
      </c>
      <c r="F8" s="13">
        <v>639.89</v>
      </c>
      <c r="G8" s="5">
        <v>0</v>
      </c>
      <c r="H8" s="5">
        <v>11</v>
      </c>
      <c r="I8" s="5">
        <v>5203</v>
      </c>
      <c r="J8" s="32">
        <f t="shared" ref="J8:J36" si="0">H8/I8</f>
        <v>2.1141649048625794E-3</v>
      </c>
      <c r="K8" s="13">
        <f t="shared" ref="K8:K36" si="1">G8/86400000</f>
        <v>0</v>
      </c>
      <c r="L8" s="13">
        <f t="shared" ref="L8:L36" si="2">100-K8</f>
        <v>100</v>
      </c>
    </row>
    <row r="9" spans="2:12" ht="12.75" customHeight="1">
      <c r="B9" s="20">
        <v>44107</v>
      </c>
      <c r="C9" s="14">
        <v>1635.0840000000001</v>
      </c>
      <c r="D9" s="13">
        <v>773.03666666666675</v>
      </c>
      <c r="E9" s="13">
        <v>1678.155</v>
      </c>
      <c r="F9" s="13">
        <v>675.68000000000006</v>
      </c>
      <c r="G9" s="5">
        <v>0</v>
      </c>
      <c r="H9" s="5">
        <v>7</v>
      </c>
      <c r="I9" s="5">
        <v>2590</v>
      </c>
      <c r="J9" s="32">
        <f t="shared" si="0"/>
        <v>2.7027027027027029E-3</v>
      </c>
      <c r="K9" s="13">
        <f t="shared" si="1"/>
        <v>0</v>
      </c>
      <c r="L9" s="13">
        <f t="shared" si="2"/>
        <v>100</v>
      </c>
    </row>
    <row r="10" spans="2:12" ht="12.75" customHeight="1">
      <c r="B10" s="20">
        <v>44108</v>
      </c>
      <c r="C10" s="14">
        <v>1608.194</v>
      </c>
      <c r="D10" s="13">
        <v>800.88666666666666</v>
      </c>
      <c r="E10" s="13">
        <v>1569.155</v>
      </c>
      <c r="F10" s="13">
        <v>715.33</v>
      </c>
      <c r="G10" s="5">
        <v>0</v>
      </c>
      <c r="H10" s="5">
        <v>13</v>
      </c>
      <c r="I10" s="5">
        <v>2590</v>
      </c>
      <c r="J10" s="32">
        <f t="shared" si="0"/>
        <v>5.0193050193050193E-3</v>
      </c>
      <c r="K10" s="13">
        <f t="shared" si="1"/>
        <v>0</v>
      </c>
      <c r="L10" s="13">
        <f t="shared" si="2"/>
        <v>100</v>
      </c>
    </row>
    <row r="11" spans="2:12" ht="12.75" customHeight="1">
      <c r="B11" s="21">
        <v>44109</v>
      </c>
      <c r="C11" s="14">
        <v>1720.9299999999998</v>
      </c>
      <c r="D11" s="13">
        <v>803.62</v>
      </c>
      <c r="E11" s="13">
        <v>1846.895</v>
      </c>
      <c r="F11" s="13">
        <v>627.20000000000005</v>
      </c>
      <c r="G11" s="5">
        <v>0</v>
      </c>
      <c r="H11" s="5">
        <v>21</v>
      </c>
      <c r="I11" s="5">
        <v>6287</v>
      </c>
      <c r="J11" s="32">
        <f t="shared" si="0"/>
        <v>3.3402258628916813E-3</v>
      </c>
      <c r="K11" s="13">
        <f t="shared" si="1"/>
        <v>0</v>
      </c>
      <c r="L11" s="13">
        <f t="shared" si="2"/>
        <v>100</v>
      </c>
    </row>
    <row r="12" spans="2:12" ht="12.75" customHeight="1">
      <c r="B12" s="4">
        <v>44110</v>
      </c>
      <c r="C12" s="14">
        <v>1806.556</v>
      </c>
      <c r="D12" s="13">
        <v>843.69666666666672</v>
      </c>
      <c r="E12" s="13">
        <v>2000.845</v>
      </c>
      <c r="F12" s="13">
        <v>642.87</v>
      </c>
      <c r="G12" s="5">
        <v>0</v>
      </c>
      <c r="H12" s="5">
        <v>25</v>
      </c>
      <c r="I12" s="5">
        <v>5876</v>
      </c>
      <c r="J12" s="32">
        <f t="shared" si="0"/>
        <v>4.2545949625595646E-3</v>
      </c>
      <c r="K12" s="13">
        <f t="shared" si="1"/>
        <v>0</v>
      </c>
      <c r="L12" s="13">
        <f t="shared" si="2"/>
        <v>100</v>
      </c>
    </row>
    <row r="13" spans="2:12" ht="12.75" customHeight="1">
      <c r="B13" s="31">
        <v>44111</v>
      </c>
      <c r="C13" s="14">
        <v>1705.0940000000003</v>
      </c>
      <c r="D13" s="13">
        <v>877.49000000000012</v>
      </c>
      <c r="E13" s="13">
        <v>1696.5</v>
      </c>
      <c r="F13" s="13">
        <v>659.6</v>
      </c>
      <c r="G13" s="5">
        <v>0</v>
      </c>
      <c r="H13" s="5">
        <v>117</v>
      </c>
      <c r="I13" s="5">
        <v>5357</v>
      </c>
      <c r="J13" s="32">
        <f t="shared" si="0"/>
        <v>2.1840582415531083E-2</v>
      </c>
      <c r="K13" s="13">
        <f t="shared" si="1"/>
        <v>0</v>
      </c>
      <c r="L13" s="13">
        <f t="shared" si="2"/>
        <v>100</v>
      </c>
    </row>
    <row r="14" spans="2:12" ht="12.75" customHeight="1">
      <c r="B14" s="31">
        <v>44112</v>
      </c>
      <c r="C14" s="14">
        <v>1665.9880000000001</v>
      </c>
      <c r="D14" s="13">
        <v>828.08666666666659</v>
      </c>
      <c r="E14" s="13">
        <v>1672.84</v>
      </c>
      <c r="F14" s="13">
        <v>645.86</v>
      </c>
      <c r="G14" s="5">
        <v>0</v>
      </c>
      <c r="H14" s="5">
        <v>29</v>
      </c>
      <c r="I14" s="5">
        <v>4928</v>
      </c>
      <c r="J14" s="32">
        <f t="shared" si="0"/>
        <v>5.88474025974026E-3</v>
      </c>
      <c r="K14" s="13">
        <f t="shared" si="1"/>
        <v>0</v>
      </c>
      <c r="L14" s="13">
        <f t="shared" si="2"/>
        <v>100</v>
      </c>
    </row>
    <row r="15" spans="2:12" ht="12.75" customHeight="1">
      <c r="B15" s="31">
        <v>44113</v>
      </c>
      <c r="C15" s="14">
        <v>1664.8700000000001</v>
      </c>
      <c r="D15" s="13">
        <v>829.37</v>
      </c>
      <c r="E15" s="13">
        <v>1668.12</v>
      </c>
      <c r="F15" s="13">
        <v>655.96</v>
      </c>
      <c r="G15" s="5">
        <v>0</v>
      </c>
      <c r="H15" s="5">
        <v>27</v>
      </c>
      <c r="I15" s="5">
        <v>4974</v>
      </c>
      <c r="J15" s="32">
        <f t="shared" si="0"/>
        <v>5.4282267792521112E-3</v>
      </c>
      <c r="K15" s="13">
        <f t="shared" si="1"/>
        <v>0</v>
      </c>
      <c r="L15" s="13">
        <f t="shared" si="2"/>
        <v>100</v>
      </c>
    </row>
    <row r="16" spans="2:12" ht="12.75" customHeight="1">
      <c r="B16" s="20">
        <v>44114</v>
      </c>
      <c r="C16" s="14">
        <v>1634.33</v>
      </c>
      <c r="D16" s="13">
        <v>849.31666666666661</v>
      </c>
      <c r="E16" s="13">
        <v>1561.85</v>
      </c>
      <c r="F16" s="13">
        <v>706.29</v>
      </c>
      <c r="G16" s="5">
        <v>0</v>
      </c>
      <c r="H16" s="5">
        <v>19</v>
      </c>
      <c r="I16" s="5">
        <v>2865</v>
      </c>
      <c r="J16" s="32">
        <f t="shared" si="0"/>
        <v>6.6317626527050613E-3</v>
      </c>
      <c r="K16" s="13">
        <f t="shared" si="1"/>
        <v>0</v>
      </c>
      <c r="L16" s="13">
        <f t="shared" si="2"/>
        <v>100</v>
      </c>
    </row>
    <row r="17" spans="2:12" ht="12.75" customHeight="1">
      <c r="B17" s="20">
        <v>44115</v>
      </c>
      <c r="C17" s="14">
        <v>1638.316</v>
      </c>
      <c r="D17" s="13">
        <v>815.00999999999988</v>
      </c>
      <c r="E17" s="13">
        <v>1623.2750000000001</v>
      </c>
      <c r="F17" s="13">
        <v>698.28</v>
      </c>
      <c r="G17" s="5">
        <v>0</v>
      </c>
      <c r="H17" s="5">
        <v>14</v>
      </c>
      <c r="I17" s="5">
        <v>2434</v>
      </c>
      <c r="J17" s="32">
        <f t="shared" si="0"/>
        <v>5.7518488085456041E-3</v>
      </c>
      <c r="K17" s="13">
        <f t="shared" si="1"/>
        <v>0</v>
      </c>
      <c r="L17" s="13">
        <f t="shared" si="2"/>
        <v>100</v>
      </c>
    </row>
    <row r="18" spans="2:12" ht="12.75" customHeight="1">
      <c r="B18" s="21">
        <v>44116</v>
      </c>
      <c r="C18" s="14">
        <v>1726.6959999999999</v>
      </c>
      <c r="D18" s="13">
        <v>856.30000000000007</v>
      </c>
      <c r="E18" s="13">
        <v>1782.29</v>
      </c>
      <c r="F18" s="13">
        <v>670.73</v>
      </c>
      <c r="G18" s="5">
        <v>0</v>
      </c>
      <c r="H18" s="5">
        <v>25</v>
      </c>
      <c r="I18" s="5">
        <v>6232</v>
      </c>
      <c r="J18" s="32">
        <f t="shared" si="0"/>
        <v>4.0115532734274709E-3</v>
      </c>
      <c r="K18" s="13">
        <f t="shared" si="1"/>
        <v>0</v>
      </c>
      <c r="L18" s="13">
        <f t="shared" si="2"/>
        <v>100</v>
      </c>
    </row>
    <row r="19" spans="2:12" ht="12.75" customHeight="1">
      <c r="B19" s="4">
        <v>44117</v>
      </c>
      <c r="C19" s="14">
        <v>1736.48</v>
      </c>
      <c r="D19" s="13">
        <v>878.35666666666657</v>
      </c>
      <c r="E19" s="13">
        <v>1773.665</v>
      </c>
      <c r="F19" s="13">
        <v>648.05999999999995</v>
      </c>
      <c r="G19" s="5">
        <v>0</v>
      </c>
      <c r="H19" s="5">
        <v>39</v>
      </c>
      <c r="I19" s="5">
        <v>5810</v>
      </c>
      <c r="J19" s="32">
        <f t="shared" si="0"/>
        <v>6.7125645438898453E-3</v>
      </c>
      <c r="K19" s="13">
        <f t="shared" si="1"/>
        <v>0</v>
      </c>
      <c r="L19" s="13">
        <f t="shared" si="2"/>
        <v>100</v>
      </c>
    </row>
    <row r="20" spans="2:12" ht="12.75" customHeight="1">
      <c r="B20" s="31">
        <v>44118</v>
      </c>
      <c r="C20" s="14">
        <v>1755.396</v>
      </c>
      <c r="D20" s="13">
        <v>873.80333333333328</v>
      </c>
      <c r="E20" s="13">
        <v>1827.7849999999999</v>
      </c>
      <c r="F20" s="13">
        <v>641.98</v>
      </c>
      <c r="G20" s="5">
        <v>0</v>
      </c>
      <c r="H20" s="5">
        <v>18</v>
      </c>
      <c r="I20" s="5">
        <v>5329</v>
      </c>
      <c r="J20" s="32">
        <f t="shared" si="0"/>
        <v>3.377744417339088E-3</v>
      </c>
      <c r="K20" s="13">
        <f t="shared" si="1"/>
        <v>0</v>
      </c>
      <c r="L20" s="13">
        <f t="shared" si="2"/>
        <v>100</v>
      </c>
    </row>
    <row r="21" spans="2:12" ht="12.75" customHeight="1">
      <c r="B21" s="31">
        <v>44119</v>
      </c>
      <c r="C21" s="14">
        <v>1645.5279999999998</v>
      </c>
      <c r="D21" s="13">
        <v>844.35</v>
      </c>
      <c r="E21" s="13">
        <v>1597.2949999999998</v>
      </c>
      <c r="F21" s="13">
        <v>631.12</v>
      </c>
      <c r="G21" s="5">
        <v>0</v>
      </c>
      <c r="H21" s="5">
        <v>13</v>
      </c>
      <c r="I21" s="5">
        <v>5302</v>
      </c>
      <c r="J21" s="32">
        <f t="shared" si="0"/>
        <v>2.4519049415314977E-3</v>
      </c>
      <c r="K21" s="13">
        <f t="shared" si="1"/>
        <v>0</v>
      </c>
      <c r="L21" s="13">
        <f t="shared" si="2"/>
        <v>100</v>
      </c>
    </row>
    <row r="22" spans="2:12" ht="12.75" customHeight="1">
      <c r="B22" s="31">
        <v>44120</v>
      </c>
      <c r="C22" s="14">
        <v>1689.232</v>
      </c>
      <c r="D22" s="13">
        <v>809.06666666666661</v>
      </c>
      <c r="E22" s="13">
        <v>1759.48</v>
      </c>
      <c r="F22" s="13">
        <v>641.6</v>
      </c>
      <c r="G22" s="5">
        <v>0</v>
      </c>
      <c r="H22" s="5">
        <v>17</v>
      </c>
      <c r="I22" s="5">
        <v>4848</v>
      </c>
      <c r="J22" s="32">
        <f t="shared" si="0"/>
        <v>3.5066006600660065E-3</v>
      </c>
      <c r="K22" s="13">
        <f t="shared" si="1"/>
        <v>0</v>
      </c>
      <c r="L22" s="13">
        <f t="shared" si="2"/>
        <v>100</v>
      </c>
    </row>
    <row r="23" spans="2:12" ht="12.75" customHeight="1">
      <c r="B23" s="20">
        <v>44121</v>
      </c>
      <c r="C23" s="14">
        <v>1674.6680000000001</v>
      </c>
      <c r="D23" s="13">
        <v>805.45666666666659</v>
      </c>
      <c r="E23" s="13">
        <v>1728.4850000000001</v>
      </c>
      <c r="F23" s="13">
        <v>701.12</v>
      </c>
      <c r="G23" s="5">
        <v>0</v>
      </c>
      <c r="H23" s="5">
        <v>7</v>
      </c>
      <c r="I23" s="5">
        <v>2473</v>
      </c>
      <c r="J23" s="32">
        <f t="shared" si="0"/>
        <v>2.8305701577031944E-3</v>
      </c>
      <c r="K23" s="13">
        <f t="shared" si="1"/>
        <v>0</v>
      </c>
      <c r="L23" s="13">
        <f t="shared" si="2"/>
        <v>100</v>
      </c>
    </row>
    <row r="24" spans="2:12" ht="12.75" customHeight="1">
      <c r="B24" s="20">
        <v>44122</v>
      </c>
      <c r="C24" s="14">
        <v>2209.2420000000002</v>
      </c>
      <c r="D24" s="13">
        <v>1701.5400000000002</v>
      </c>
      <c r="E24" s="13">
        <v>1720.7950000000001</v>
      </c>
      <c r="F24" s="13">
        <v>712.48</v>
      </c>
      <c r="G24" s="5">
        <v>0</v>
      </c>
      <c r="H24" s="5">
        <v>3</v>
      </c>
      <c r="I24" s="5">
        <v>2078</v>
      </c>
      <c r="J24" s="32">
        <f t="shared" si="0"/>
        <v>1.4436958614051972E-3</v>
      </c>
      <c r="K24" s="13">
        <f t="shared" si="1"/>
        <v>0</v>
      </c>
      <c r="L24" s="13">
        <f t="shared" si="2"/>
        <v>100</v>
      </c>
    </row>
    <row r="25" spans="2:12" ht="12.75" customHeight="1">
      <c r="B25" s="21">
        <v>44123</v>
      </c>
      <c r="C25" s="14">
        <v>1669.4740000000002</v>
      </c>
      <c r="D25" s="13">
        <v>803.86999999999989</v>
      </c>
      <c r="E25" s="13">
        <v>1717.8799999999999</v>
      </c>
      <c r="F25" s="13">
        <v>659.19</v>
      </c>
      <c r="G25" s="5">
        <v>0</v>
      </c>
      <c r="H25" s="5">
        <v>37</v>
      </c>
      <c r="I25" s="5">
        <v>5014</v>
      </c>
      <c r="J25" s="32">
        <f t="shared" si="0"/>
        <v>7.3793378540087757E-3</v>
      </c>
      <c r="K25" s="13">
        <f t="shared" si="1"/>
        <v>0</v>
      </c>
      <c r="L25" s="13">
        <f t="shared" si="2"/>
        <v>100</v>
      </c>
    </row>
    <row r="26" spans="2:12" ht="12.75" customHeight="1">
      <c r="B26" s="4">
        <v>44124</v>
      </c>
      <c r="C26" s="14">
        <v>1675.248</v>
      </c>
      <c r="D26" s="13">
        <v>820.04666666666674</v>
      </c>
      <c r="E26" s="13">
        <v>1708.0500000000002</v>
      </c>
      <c r="F26" s="13">
        <v>659.24</v>
      </c>
      <c r="G26" s="5">
        <v>0</v>
      </c>
      <c r="H26" s="5">
        <v>19</v>
      </c>
      <c r="I26" s="5">
        <v>5110</v>
      </c>
      <c r="J26" s="32">
        <f t="shared" si="0"/>
        <v>3.7181996086105675E-3</v>
      </c>
      <c r="K26" s="13">
        <f t="shared" si="1"/>
        <v>0</v>
      </c>
      <c r="L26" s="13">
        <f t="shared" si="2"/>
        <v>100</v>
      </c>
    </row>
    <row r="27" spans="2:12" ht="12.75" customHeight="1">
      <c r="B27" s="31">
        <v>44125</v>
      </c>
      <c r="C27" s="14">
        <v>1646.2600000000002</v>
      </c>
      <c r="D27" s="13">
        <v>798.37666666666667</v>
      </c>
      <c r="E27" s="13">
        <v>1668.085</v>
      </c>
      <c r="F27" s="13">
        <v>647.25</v>
      </c>
      <c r="G27" s="5">
        <v>0</v>
      </c>
      <c r="H27" s="5">
        <v>16</v>
      </c>
      <c r="I27" s="5">
        <v>4631</v>
      </c>
      <c r="J27" s="32">
        <f t="shared" si="0"/>
        <v>3.4549773267112936E-3</v>
      </c>
      <c r="K27" s="13">
        <f t="shared" si="1"/>
        <v>0</v>
      </c>
      <c r="L27" s="13">
        <f t="shared" si="2"/>
        <v>100</v>
      </c>
    </row>
    <row r="28" spans="2:12" ht="12.75" customHeight="1">
      <c r="B28" s="31">
        <v>44126</v>
      </c>
      <c r="C28" s="14">
        <v>1674.81</v>
      </c>
      <c r="D28" s="13">
        <v>809.18999999999994</v>
      </c>
      <c r="E28" s="13">
        <v>1723.24</v>
      </c>
      <c r="F28" s="13">
        <v>654</v>
      </c>
      <c r="G28" s="5">
        <v>0</v>
      </c>
      <c r="H28" s="5">
        <v>12</v>
      </c>
      <c r="I28" s="5">
        <v>4433</v>
      </c>
      <c r="J28" s="32">
        <f t="shared" si="0"/>
        <v>2.7069704489059328E-3</v>
      </c>
      <c r="K28" s="13">
        <f t="shared" si="1"/>
        <v>0</v>
      </c>
      <c r="L28" s="13">
        <f t="shared" si="2"/>
        <v>100</v>
      </c>
    </row>
    <row r="29" spans="2:12" ht="12.75" customHeight="1">
      <c r="B29" s="31">
        <v>44127</v>
      </c>
      <c r="C29" s="14">
        <v>1673.0340000000001</v>
      </c>
      <c r="D29" s="13">
        <v>797.77333333333343</v>
      </c>
      <c r="E29" s="13">
        <v>1735.925</v>
      </c>
      <c r="F29" s="13">
        <v>649.62</v>
      </c>
      <c r="G29" s="5">
        <v>0</v>
      </c>
      <c r="H29" s="5">
        <v>23</v>
      </c>
      <c r="I29" s="5">
        <v>4617</v>
      </c>
      <c r="J29" s="32">
        <f t="shared" si="0"/>
        <v>4.9815897769114144E-3</v>
      </c>
      <c r="K29" s="13">
        <f t="shared" si="1"/>
        <v>0</v>
      </c>
      <c r="L29" s="13">
        <f t="shared" si="2"/>
        <v>100</v>
      </c>
    </row>
    <row r="30" spans="2:12" ht="12.75" customHeight="1">
      <c r="B30" s="20">
        <v>44128</v>
      </c>
      <c r="C30" s="14">
        <v>1640.4839999999999</v>
      </c>
      <c r="D30" s="13">
        <v>808.53666666666652</v>
      </c>
      <c r="E30" s="13">
        <v>1638.405</v>
      </c>
      <c r="F30" s="13">
        <v>658.31999999999994</v>
      </c>
      <c r="G30" s="5">
        <v>0</v>
      </c>
      <c r="H30" s="5">
        <v>8</v>
      </c>
      <c r="I30" s="5">
        <v>2336</v>
      </c>
      <c r="J30" s="32">
        <f t="shared" si="0"/>
        <v>3.4246575342465752E-3</v>
      </c>
      <c r="K30" s="13">
        <f t="shared" si="1"/>
        <v>0</v>
      </c>
      <c r="L30" s="13">
        <f t="shared" si="2"/>
        <v>100</v>
      </c>
    </row>
    <row r="31" spans="2:12" ht="12.75" customHeight="1">
      <c r="B31" s="20">
        <v>44129</v>
      </c>
      <c r="C31" s="14">
        <v>3828.690000000001</v>
      </c>
      <c r="D31" s="13">
        <v>4486.7333333333336</v>
      </c>
      <c r="E31" s="13">
        <v>1591.625</v>
      </c>
      <c r="F31" s="13">
        <v>11776.26</v>
      </c>
      <c r="G31" s="5">
        <v>0</v>
      </c>
      <c r="H31" s="5">
        <v>46</v>
      </c>
      <c r="I31" s="5">
        <v>2246</v>
      </c>
      <c r="J31" s="32">
        <f t="shared" si="0"/>
        <v>2.0480854853072127E-2</v>
      </c>
      <c r="K31" s="13">
        <f t="shared" si="1"/>
        <v>0</v>
      </c>
      <c r="L31" s="13">
        <f t="shared" si="2"/>
        <v>100</v>
      </c>
    </row>
    <row r="32" spans="2:12" ht="12.75" customHeight="1">
      <c r="B32" s="21">
        <v>44130</v>
      </c>
      <c r="C32" s="14">
        <v>1687.8520000000001</v>
      </c>
      <c r="D32" s="13">
        <v>804.41666666666663</v>
      </c>
      <c r="E32" s="13">
        <v>1763.0049999999999</v>
      </c>
      <c r="F32" s="13">
        <v>641.72</v>
      </c>
      <c r="G32" s="5">
        <v>0</v>
      </c>
      <c r="H32" s="5">
        <v>24</v>
      </c>
      <c r="I32" s="5">
        <v>3790</v>
      </c>
      <c r="J32" s="32">
        <f t="shared" si="0"/>
        <v>6.3324538258575196E-3</v>
      </c>
      <c r="K32" s="13">
        <f t="shared" si="1"/>
        <v>0</v>
      </c>
      <c r="L32" s="13">
        <f t="shared" si="2"/>
        <v>100</v>
      </c>
    </row>
    <row r="33" spans="2:12" ht="12.75" customHeight="1">
      <c r="B33" s="4">
        <v>44131</v>
      </c>
      <c r="C33" s="14">
        <v>1669.7159999999999</v>
      </c>
      <c r="D33" s="13">
        <v>806.41666666666663</v>
      </c>
      <c r="E33" s="13">
        <v>1714.665</v>
      </c>
      <c r="F33" s="13">
        <v>634.11</v>
      </c>
      <c r="G33" s="5">
        <v>0</v>
      </c>
      <c r="H33" s="5">
        <v>38</v>
      </c>
      <c r="I33" s="5">
        <v>5910</v>
      </c>
      <c r="J33" s="32">
        <f t="shared" si="0"/>
        <v>6.4297800338409478E-3</v>
      </c>
      <c r="K33" s="13">
        <f t="shared" si="1"/>
        <v>0</v>
      </c>
      <c r="L33" s="13">
        <f t="shared" si="2"/>
        <v>100</v>
      </c>
    </row>
    <row r="34" spans="2:12" ht="12.75" customHeight="1">
      <c r="B34" s="31">
        <v>44132</v>
      </c>
      <c r="C34" s="14">
        <v>1656.7080000000001</v>
      </c>
      <c r="D34" s="13">
        <v>803.86</v>
      </c>
      <c r="E34" s="13">
        <v>1685.98</v>
      </c>
      <c r="F34" s="13">
        <v>629.93000000000006</v>
      </c>
      <c r="G34" s="5">
        <v>0</v>
      </c>
      <c r="H34" s="5">
        <v>16</v>
      </c>
      <c r="I34" s="5">
        <v>5243</v>
      </c>
      <c r="J34" s="32">
        <f t="shared" si="0"/>
        <v>3.0516879649055886E-3</v>
      </c>
      <c r="K34" s="13">
        <f t="shared" si="1"/>
        <v>0</v>
      </c>
      <c r="L34" s="13">
        <f t="shared" si="2"/>
        <v>100</v>
      </c>
    </row>
    <row r="35" spans="2:12" ht="12.75" customHeight="1">
      <c r="B35" s="31">
        <v>44133</v>
      </c>
      <c r="C35" s="14">
        <v>1654.1260000000002</v>
      </c>
      <c r="D35" s="13">
        <v>810.62</v>
      </c>
      <c r="E35" s="13">
        <v>1669.3850000000002</v>
      </c>
      <c r="F35" s="13">
        <v>644.93000000000006</v>
      </c>
      <c r="G35" s="5">
        <v>0</v>
      </c>
      <c r="H35" s="5">
        <v>32</v>
      </c>
      <c r="I35" s="5">
        <v>5046</v>
      </c>
      <c r="J35" s="32">
        <f t="shared" si="0"/>
        <v>6.3416567578279829E-3</v>
      </c>
      <c r="K35" s="13">
        <f t="shared" si="1"/>
        <v>0</v>
      </c>
      <c r="L35" s="13">
        <f t="shared" si="2"/>
        <v>100</v>
      </c>
    </row>
    <row r="36" spans="2:12" ht="12.75" customHeight="1">
      <c r="B36" s="21">
        <v>44134</v>
      </c>
      <c r="C36" s="14">
        <v>1671.7599999999998</v>
      </c>
      <c r="D36" s="13">
        <v>822.73666666666668</v>
      </c>
      <c r="E36" s="13">
        <v>1695.2950000000001</v>
      </c>
      <c r="F36" s="13">
        <v>655.9</v>
      </c>
      <c r="G36" s="5">
        <v>0</v>
      </c>
      <c r="H36" s="5">
        <v>12</v>
      </c>
      <c r="I36" s="5">
        <v>4744</v>
      </c>
      <c r="J36" s="32">
        <f t="shared" si="0"/>
        <v>2.5295109612141651E-3</v>
      </c>
      <c r="K36" s="13">
        <f t="shared" si="1"/>
        <v>0</v>
      </c>
      <c r="L36" s="13">
        <f t="shared" si="2"/>
        <v>100</v>
      </c>
    </row>
    <row r="37" spans="2:12" ht="12.75" customHeight="1">
      <c r="B37" s="20">
        <v>44135</v>
      </c>
      <c r="C37" s="14">
        <v>1642.9080000000001</v>
      </c>
      <c r="D37" s="13">
        <v>804.93333333333339</v>
      </c>
      <c r="E37" s="13">
        <v>1649.87</v>
      </c>
      <c r="F37" s="13">
        <v>662.68000000000006</v>
      </c>
      <c r="G37" s="5">
        <v>1200000</v>
      </c>
      <c r="H37" s="5">
        <v>8</v>
      </c>
      <c r="I37" s="5">
        <v>2717</v>
      </c>
      <c r="J37" s="32">
        <f t="shared" ref="J37" si="3">H37/I37</f>
        <v>2.944423997055576E-3</v>
      </c>
      <c r="K37" s="13">
        <f t="shared" ref="K37" si="4">G37/86400000</f>
        <v>1.3888888888888888E-2</v>
      </c>
      <c r="L37" s="13">
        <f t="shared" ref="L37" si="5">100-K37</f>
        <v>99.986111111111114</v>
      </c>
    </row>
    <row r="38" spans="2:12">
      <c r="B38" s="15" t="s">
        <v>2</v>
      </c>
      <c r="C38" s="22">
        <v>274726.88</v>
      </c>
      <c r="D38" s="16">
        <v>90090.22</v>
      </c>
      <c r="E38" s="16">
        <v>107136.66</v>
      </c>
      <c r="F38" s="16">
        <v>31544.850000000006</v>
      </c>
      <c r="G38" s="16">
        <f t="shared" ref="G38" si="6">SUM(G7:G37)</f>
        <v>1200000</v>
      </c>
      <c r="H38" s="16">
        <v>708</v>
      </c>
      <c r="I38" s="16">
        <v>136887</v>
      </c>
      <c r="J38" s="30" t="s">
        <v>34</v>
      </c>
      <c r="K38" s="17" t="s">
        <v>34</v>
      </c>
      <c r="L38" s="17" t="s">
        <v>34</v>
      </c>
    </row>
    <row r="39" spans="2:12" ht="25.5">
      <c r="B39" s="19" t="s">
        <v>3</v>
      </c>
      <c r="C39" s="22">
        <v>1772.4314838709679</v>
      </c>
      <c r="D39" s="18">
        <v>968.71204301075284</v>
      </c>
      <c r="E39" s="18">
        <v>1728.0106451612903</v>
      </c>
      <c r="F39" s="18">
        <v>1017.5758064516131</v>
      </c>
      <c r="G39" s="18">
        <f t="shared" ref="G39:L39" si="7">AVERAGE(G7:G37)</f>
        <v>38709.677419354841</v>
      </c>
      <c r="H39" s="18">
        <v>22.838709677419356</v>
      </c>
      <c r="I39" s="18">
        <v>4415.7096774193551</v>
      </c>
      <c r="J39" s="33">
        <f t="shared" si="7"/>
        <v>5.2619932285784474E-3</v>
      </c>
      <c r="K39" s="18">
        <f t="shared" si="7"/>
        <v>4.4802867383512545E-4</v>
      </c>
      <c r="L39" s="18">
        <f t="shared" si="7"/>
        <v>99.99955197132617</v>
      </c>
    </row>
    <row r="42" spans="2:12" hidden="1">
      <c r="B42" s="1" t="s">
        <v>35</v>
      </c>
      <c r="C42" s="11">
        <v>1</v>
      </c>
      <c r="D42" s="11">
        <v>2</v>
      </c>
      <c r="E42" s="11">
        <v>3</v>
      </c>
      <c r="F42" s="11">
        <v>4</v>
      </c>
      <c r="G42" s="11">
        <v>5</v>
      </c>
      <c r="H42" s="11">
        <v>6</v>
      </c>
      <c r="I42" s="11">
        <v>7</v>
      </c>
      <c r="J42" s="11">
        <v>8</v>
      </c>
      <c r="K42" s="11">
        <v>9</v>
      </c>
      <c r="L42" s="11">
        <v>10</v>
      </c>
    </row>
    <row r="43" spans="2:12" hidden="1">
      <c r="B43" s="1" t="s">
        <v>35</v>
      </c>
      <c r="C43" s="11">
        <v>1</v>
      </c>
      <c r="D43" s="11"/>
      <c r="E43" s="11"/>
      <c r="F43" s="11"/>
      <c r="G43" s="11">
        <v>2</v>
      </c>
      <c r="H43" s="11">
        <v>3</v>
      </c>
      <c r="I43" s="11">
        <v>4</v>
      </c>
      <c r="J43" s="11">
        <v>5</v>
      </c>
      <c r="K43" s="11">
        <v>6</v>
      </c>
      <c r="L43" s="11">
        <v>7</v>
      </c>
    </row>
    <row r="44" spans="2:12" ht="25.5">
      <c r="B44" s="6" t="s">
        <v>7</v>
      </c>
      <c r="C44" s="2" t="s">
        <v>44</v>
      </c>
      <c r="D44" s="37" t="s">
        <v>42</v>
      </c>
      <c r="E44" s="38"/>
      <c r="F44" s="39"/>
      <c r="G44" s="37" t="s">
        <v>44</v>
      </c>
      <c r="H44" s="38"/>
      <c r="I44" s="38"/>
      <c r="J44" s="38"/>
      <c r="K44" s="38"/>
      <c r="L44" s="39"/>
    </row>
    <row r="45" spans="2:12" ht="48">
      <c r="B45" s="7" t="s">
        <v>13</v>
      </c>
      <c r="C45" s="9"/>
      <c r="D45" s="10" t="s">
        <v>38</v>
      </c>
      <c r="E45" s="10" t="s">
        <v>39</v>
      </c>
      <c r="F45" s="10" t="s">
        <v>40</v>
      </c>
      <c r="G45" s="10"/>
      <c r="H45" s="10" t="s">
        <v>36</v>
      </c>
      <c r="I45" s="10" t="s">
        <v>15</v>
      </c>
      <c r="J45" s="10" t="s">
        <v>22</v>
      </c>
      <c r="K45" s="10" t="s">
        <v>23</v>
      </c>
      <c r="L45" s="10" t="s">
        <v>24</v>
      </c>
    </row>
    <row r="46" spans="2:12">
      <c r="B46" s="3" t="s">
        <v>1</v>
      </c>
      <c r="C46" s="12" t="s">
        <v>25</v>
      </c>
      <c r="D46" s="12" t="s">
        <v>25</v>
      </c>
      <c r="E46" s="12" t="s">
        <v>25</v>
      </c>
      <c r="F46" s="12" t="s">
        <v>25</v>
      </c>
      <c r="G46" s="12" t="s">
        <v>26</v>
      </c>
      <c r="H46" s="12" t="s">
        <v>28</v>
      </c>
      <c r="I46" s="12" t="s">
        <v>27</v>
      </c>
      <c r="J46" s="12" t="s">
        <v>30</v>
      </c>
      <c r="K46" s="12" t="s">
        <v>32</v>
      </c>
      <c r="L46" s="12" t="s">
        <v>33</v>
      </c>
    </row>
    <row r="47" spans="2:12" ht="12.75" customHeight="1">
      <c r="B47" s="20">
        <v>44136</v>
      </c>
      <c r="C47" s="13">
        <v>1595.8939999999998</v>
      </c>
      <c r="D47" s="13">
        <v>784.07999999999993</v>
      </c>
      <c r="E47" s="13">
        <v>1563.6149999999998</v>
      </c>
      <c r="F47" s="13">
        <v>680.34</v>
      </c>
      <c r="G47" s="5">
        <v>0</v>
      </c>
      <c r="H47" s="5">
        <v>14</v>
      </c>
      <c r="I47" s="5">
        <v>2670</v>
      </c>
      <c r="J47" s="32">
        <f>H47/I47</f>
        <v>5.2434456928838954E-3</v>
      </c>
      <c r="K47" s="13">
        <f>G47/86400000</f>
        <v>0</v>
      </c>
      <c r="L47" s="13">
        <f>100-K47</f>
        <v>100</v>
      </c>
    </row>
    <row r="48" spans="2:12" ht="12.75" customHeight="1">
      <c r="B48" s="21">
        <v>44137</v>
      </c>
      <c r="C48" s="13">
        <v>1678.7619999999999</v>
      </c>
      <c r="D48" s="13">
        <v>808.97666666666657</v>
      </c>
      <c r="E48" s="13">
        <v>1733.44</v>
      </c>
      <c r="F48" s="13">
        <v>634.11</v>
      </c>
      <c r="G48" s="5">
        <v>0</v>
      </c>
      <c r="H48" s="5">
        <v>22</v>
      </c>
      <c r="I48" s="5">
        <v>6855</v>
      </c>
      <c r="J48" s="32">
        <f t="shared" ref="J48:J75" si="8">H48/I48</f>
        <v>3.2093362509117433E-3</v>
      </c>
      <c r="K48" s="13">
        <f t="shared" ref="K48:K75" si="9">G48/86400000</f>
        <v>0</v>
      </c>
      <c r="L48" s="13">
        <f t="shared" ref="L48:L75" si="10">100-K48</f>
        <v>100</v>
      </c>
    </row>
    <row r="49" spans="2:12" ht="12.75" customHeight="1">
      <c r="B49" s="31">
        <v>44138</v>
      </c>
      <c r="C49" s="13">
        <v>1683.9160000000004</v>
      </c>
      <c r="D49" s="13">
        <v>835.70000000000016</v>
      </c>
      <c r="E49" s="13">
        <v>1706.2400000000002</v>
      </c>
      <c r="F49" s="13">
        <v>650.38</v>
      </c>
      <c r="G49" s="5">
        <v>0</v>
      </c>
      <c r="H49" s="5">
        <v>14</v>
      </c>
      <c r="I49" s="5">
        <v>5852</v>
      </c>
      <c r="J49" s="32">
        <f t="shared" si="8"/>
        <v>2.3923444976076554E-3</v>
      </c>
      <c r="K49" s="13">
        <f t="shared" si="9"/>
        <v>0</v>
      </c>
      <c r="L49" s="13">
        <f t="shared" si="10"/>
        <v>100</v>
      </c>
    </row>
    <row r="50" spans="2:12" ht="12.75" customHeight="1">
      <c r="B50" s="21">
        <v>44139</v>
      </c>
      <c r="C50" s="13">
        <v>1680.5319999999999</v>
      </c>
      <c r="D50" s="13">
        <v>824.46</v>
      </c>
      <c r="E50" s="13">
        <v>1714.6399999999999</v>
      </c>
      <c r="F50" s="13">
        <v>636.52</v>
      </c>
      <c r="G50" s="5">
        <v>0</v>
      </c>
      <c r="H50" s="5">
        <v>20</v>
      </c>
      <c r="I50" s="5">
        <v>5311</v>
      </c>
      <c r="J50" s="32">
        <f t="shared" si="8"/>
        <v>3.765769158350593E-3</v>
      </c>
      <c r="K50" s="13">
        <f t="shared" si="9"/>
        <v>0</v>
      </c>
      <c r="L50" s="13">
        <f t="shared" si="10"/>
        <v>100</v>
      </c>
    </row>
    <row r="51" spans="2:12" ht="12.75" customHeight="1">
      <c r="B51" s="21">
        <v>44140</v>
      </c>
      <c r="C51" s="13">
        <v>1654.3600000000001</v>
      </c>
      <c r="D51" s="13">
        <v>813.34666666666669</v>
      </c>
      <c r="E51" s="13">
        <v>1665.88</v>
      </c>
      <c r="F51" s="13">
        <v>622.94000000000005</v>
      </c>
      <c r="G51" s="5">
        <v>0</v>
      </c>
      <c r="H51" s="5">
        <v>7</v>
      </c>
      <c r="I51" s="5">
        <v>5529</v>
      </c>
      <c r="J51" s="32">
        <f t="shared" si="8"/>
        <v>1.2660517272562849E-3</v>
      </c>
      <c r="K51" s="13">
        <f t="shared" si="9"/>
        <v>0</v>
      </c>
      <c r="L51" s="13">
        <f t="shared" si="10"/>
        <v>100</v>
      </c>
    </row>
    <row r="52" spans="2:12" ht="12.75" customHeight="1">
      <c r="B52" s="21">
        <v>44141</v>
      </c>
      <c r="C52" s="13">
        <v>1660.3320000000003</v>
      </c>
      <c r="D52" s="13">
        <v>817.43333333333339</v>
      </c>
      <c r="E52" s="13">
        <v>1674.68</v>
      </c>
      <c r="F52" s="13">
        <v>644.77</v>
      </c>
      <c r="G52" s="5">
        <v>0</v>
      </c>
      <c r="H52" s="5">
        <v>25</v>
      </c>
      <c r="I52" s="5">
        <v>4993</v>
      </c>
      <c r="J52" s="32">
        <f t="shared" si="8"/>
        <v>5.0070098137392346E-3</v>
      </c>
      <c r="K52" s="13">
        <f t="shared" si="9"/>
        <v>0</v>
      </c>
      <c r="L52" s="13">
        <f t="shared" si="10"/>
        <v>100</v>
      </c>
    </row>
    <row r="53" spans="2:12" ht="12.75" customHeight="1">
      <c r="B53" s="20">
        <v>44142</v>
      </c>
      <c r="C53" s="13">
        <v>1674.6419999999998</v>
      </c>
      <c r="D53" s="13">
        <v>846.48666666666668</v>
      </c>
      <c r="E53" s="13">
        <v>1666.875</v>
      </c>
      <c r="F53" s="13">
        <v>666.45</v>
      </c>
      <c r="G53" s="5">
        <v>0</v>
      </c>
      <c r="H53" s="5">
        <v>13</v>
      </c>
      <c r="I53" s="5">
        <v>2826</v>
      </c>
      <c r="J53" s="32">
        <f t="shared" si="8"/>
        <v>4.6001415428167025E-3</v>
      </c>
      <c r="K53" s="13">
        <f t="shared" si="9"/>
        <v>0</v>
      </c>
      <c r="L53" s="13">
        <f t="shared" si="10"/>
        <v>100</v>
      </c>
    </row>
    <row r="54" spans="2:12" ht="12.75" customHeight="1">
      <c r="B54" s="20">
        <v>44143</v>
      </c>
      <c r="C54" s="13">
        <v>1654.5940000000003</v>
      </c>
      <c r="D54" s="13">
        <v>828.92000000000007</v>
      </c>
      <c r="E54" s="13">
        <v>1643.105</v>
      </c>
      <c r="F54" s="13">
        <v>690.91</v>
      </c>
      <c r="G54" s="5">
        <v>0</v>
      </c>
      <c r="H54" s="5">
        <v>14</v>
      </c>
      <c r="I54" s="5">
        <v>2352</v>
      </c>
      <c r="J54" s="32">
        <f t="shared" si="8"/>
        <v>5.9523809523809521E-3</v>
      </c>
      <c r="K54" s="13">
        <f t="shared" si="9"/>
        <v>0</v>
      </c>
      <c r="L54" s="13">
        <f t="shared" si="10"/>
        <v>100</v>
      </c>
    </row>
    <row r="55" spans="2:12" ht="12.75" customHeight="1">
      <c r="B55" s="21">
        <v>44144</v>
      </c>
      <c r="C55" s="13">
        <v>1730.384</v>
      </c>
      <c r="D55" s="13">
        <v>849.74333333333334</v>
      </c>
      <c r="E55" s="13">
        <v>1801.345</v>
      </c>
      <c r="F55" s="13">
        <v>639.16999999999996</v>
      </c>
      <c r="G55" s="5">
        <v>0</v>
      </c>
      <c r="H55" s="5">
        <v>38</v>
      </c>
      <c r="I55" s="5">
        <v>6248</v>
      </c>
      <c r="J55" s="32">
        <f t="shared" si="8"/>
        <v>6.0819462227912936E-3</v>
      </c>
      <c r="K55" s="13">
        <f t="shared" si="9"/>
        <v>0</v>
      </c>
      <c r="L55" s="13">
        <f t="shared" si="10"/>
        <v>100</v>
      </c>
    </row>
    <row r="56" spans="2:12" ht="12.75" customHeight="1">
      <c r="B56" s="31">
        <v>44145</v>
      </c>
      <c r="C56" s="13">
        <v>1701.7980000000002</v>
      </c>
      <c r="D56" s="13">
        <v>850.65</v>
      </c>
      <c r="E56" s="13">
        <v>1728.5200000000002</v>
      </c>
      <c r="F56" s="13">
        <v>639.73</v>
      </c>
      <c r="G56" s="5">
        <v>0</v>
      </c>
      <c r="H56" s="5">
        <v>20</v>
      </c>
      <c r="I56" s="5">
        <v>6326</v>
      </c>
      <c r="J56" s="32">
        <f t="shared" si="8"/>
        <v>3.1615554852987668E-3</v>
      </c>
      <c r="K56" s="13">
        <f t="shared" si="9"/>
        <v>0</v>
      </c>
      <c r="L56" s="13">
        <f t="shared" si="10"/>
        <v>100</v>
      </c>
    </row>
    <row r="57" spans="2:12" ht="12.75" customHeight="1">
      <c r="B57" s="21">
        <v>44146</v>
      </c>
      <c r="C57" s="13">
        <v>1694.2540000000001</v>
      </c>
      <c r="D57" s="13">
        <v>844.42666666666662</v>
      </c>
      <c r="E57" s="13">
        <v>1718.9949999999999</v>
      </c>
      <c r="F57" s="13">
        <v>664.59</v>
      </c>
      <c r="G57" s="5">
        <v>0</v>
      </c>
      <c r="H57" s="5">
        <v>34</v>
      </c>
      <c r="I57" s="5">
        <v>5347</v>
      </c>
      <c r="J57" s="32">
        <f t="shared" si="8"/>
        <v>6.3587058163456145E-3</v>
      </c>
      <c r="K57" s="13">
        <f t="shared" si="9"/>
        <v>0</v>
      </c>
      <c r="L57" s="13">
        <f t="shared" si="10"/>
        <v>100</v>
      </c>
    </row>
    <row r="58" spans="2:12" ht="12.75" customHeight="1">
      <c r="B58" s="21">
        <v>44147</v>
      </c>
      <c r="C58" s="13">
        <v>1674.1300000000003</v>
      </c>
      <c r="D58" s="13">
        <v>832.04666666666662</v>
      </c>
      <c r="E58" s="13">
        <v>1687.2550000000001</v>
      </c>
      <c r="F58" s="13">
        <v>654.04999999999995</v>
      </c>
      <c r="G58" s="5">
        <v>0</v>
      </c>
      <c r="H58" s="5">
        <v>30</v>
      </c>
      <c r="I58" s="5">
        <v>5099</v>
      </c>
      <c r="J58" s="32">
        <f t="shared" si="8"/>
        <v>5.8835065699156695E-3</v>
      </c>
      <c r="K58" s="13">
        <f t="shared" si="9"/>
        <v>0</v>
      </c>
      <c r="L58" s="13">
        <f t="shared" si="10"/>
        <v>100</v>
      </c>
    </row>
    <row r="59" spans="2:12" ht="12.75" customHeight="1">
      <c r="B59" s="21">
        <v>44148</v>
      </c>
      <c r="C59" s="13">
        <v>1684.002</v>
      </c>
      <c r="D59" s="13">
        <v>819.51333333333332</v>
      </c>
      <c r="E59" s="13">
        <v>1730.7350000000001</v>
      </c>
      <c r="F59" s="13">
        <v>639.89</v>
      </c>
      <c r="G59" s="5">
        <v>0</v>
      </c>
      <c r="H59" s="5">
        <v>10</v>
      </c>
      <c r="I59" s="5">
        <v>5224</v>
      </c>
      <c r="J59" s="32">
        <f t="shared" si="8"/>
        <v>1.9142419601837673E-3</v>
      </c>
      <c r="K59" s="13">
        <f t="shared" si="9"/>
        <v>0</v>
      </c>
      <c r="L59" s="13">
        <f t="shared" si="10"/>
        <v>100</v>
      </c>
    </row>
    <row r="60" spans="2:12" ht="12.75" customHeight="1">
      <c r="B60" s="20">
        <v>44149</v>
      </c>
      <c r="C60" s="13">
        <v>1645.45</v>
      </c>
      <c r="D60" s="13">
        <v>810.40999999999985</v>
      </c>
      <c r="E60" s="13">
        <v>1648.0100000000002</v>
      </c>
      <c r="F60" s="13">
        <v>655.91</v>
      </c>
      <c r="G60" s="5">
        <v>0</v>
      </c>
      <c r="H60" s="5">
        <v>8</v>
      </c>
      <c r="I60" s="5">
        <v>2875</v>
      </c>
      <c r="J60" s="32">
        <f t="shared" si="8"/>
        <v>2.7826086956521741E-3</v>
      </c>
      <c r="K60" s="13">
        <f t="shared" si="9"/>
        <v>0</v>
      </c>
      <c r="L60" s="13">
        <f t="shared" si="10"/>
        <v>100</v>
      </c>
    </row>
    <row r="61" spans="2:12" ht="12.75" customHeight="1">
      <c r="B61" s="20">
        <v>44150</v>
      </c>
      <c r="C61" s="13">
        <v>1628.624</v>
      </c>
      <c r="D61" s="13">
        <v>795.77</v>
      </c>
      <c r="E61" s="13">
        <v>1627.905</v>
      </c>
      <c r="F61" s="13">
        <v>660.62</v>
      </c>
      <c r="G61" s="5">
        <v>0</v>
      </c>
      <c r="H61" s="5">
        <v>18</v>
      </c>
      <c r="I61" s="5">
        <v>2702</v>
      </c>
      <c r="J61" s="32">
        <f t="shared" si="8"/>
        <v>6.6617320503330867E-3</v>
      </c>
      <c r="K61" s="13">
        <f t="shared" si="9"/>
        <v>0</v>
      </c>
      <c r="L61" s="13">
        <f t="shared" si="10"/>
        <v>100</v>
      </c>
    </row>
    <row r="62" spans="2:12" ht="12.75" customHeight="1">
      <c r="B62" s="21">
        <v>44151</v>
      </c>
      <c r="C62" s="13">
        <v>1666.5120000000002</v>
      </c>
      <c r="D62" s="13">
        <v>796.95666666666659</v>
      </c>
      <c r="E62" s="13">
        <v>1720.845</v>
      </c>
      <c r="F62" s="13">
        <v>641.91</v>
      </c>
      <c r="G62" s="5">
        <v>0</v>
      </c>
      <c r="H62" s="5">
        <v>16</v>
      </c>
      <c r="I62" s="5">
        <v>6825</v>
      </c>
      <c r="J62" s="32">
        <f t="shared" si="8"/>
        <v>2.3443223443223443E-3</v>
      </c>
      <c r="K62" s="13">
        <f t="shared" si="9"/>
        <v>0</v>
      </c>
      <c r="L62" s="13">
        <f t="shared" si="10"/>
        <v>100</v>
      </c>
    </row>
    <row r="63" spans="2:12" ht="12.75" customHeight="1">
      <c r="B63" s="31">
        <v>44152</v>
      </c>
      <c r="C63" s="13">
        <v>1665.462</v>
      </c>
      <c r="D63" s="13">
        <v>798.10333333333335</v>
      </c>
      <c r="E63" s="13">
        <v>1716.5</v>
      </c>
      <c r="F63" s="13">
        <v>660.06</v>
      </c>
      <c r="G63" s="5">
        <v>0</v>
      </c>
      <c r="H63" s="5">
        <v>20</v>
      </c>
      <c r="I63" s="5">
        <v>5828</v>
      </c>
      <c r="J63" s="32">
        <f t="shared" si="8"/>
        <v>3.4317089910775567E-3</v>
      </c>
      <c r="K63" s="13">
        <f t="shared" si="9"/>
        <v>0</v>
      </c>
      <c r="L63" s="13">
        <f t="shared" si="10"/>
        <v>100</v>
      </c>
    </row>
    <row r="64" spans="2:12" ht="12.75" customHeight="1">
      <c r="B64" s="21">
        <v>44153</v>
      </c>
      <c r="C64" s="13">
        <v>1673.164</v>
      </c>
      <c r="D64" s="13">
        <v>782.87</v>
      </c>
      <c r="E64" s="13">
        <v>1758.605</v>
      </c>
      <c r="F64" s="13">
        <v>630.98</v>
      </c>
      <c r="G64" s="5">
        <v>0</v>
      </c>
      <c r="H64" s="5">
        <v>26</v>
      </c>
      <c r="I64" s="5">
        <v>5305</v>
      </c>
      <c r="J64" s="32">
        <f t="shared" si="8"/>
        <v>4.9010367577756835E-3</v>
      </c>
      <c r="K64" s="13">
        <f t="shared" si="9"/>
        <v>0</v>
      </c>
      <c r="L64" s="13">
        <f t="shared" si="10"/>
        <v>100</v>
      </c>
    </row>
    <row r="65" spans="2:12" ht="12.75" customHeight="1">
      <c r="B65" s="21">
        <v>44154</v>
      </c>
      <c r="C65" s="13">
        <v>1641.2759999999998</v>
      </c>
      <c r="D65" s="13">
        <v>784.56333333333339</v>
      </c>
      <c r="E65" s="13">
        <v>1676.3449999999998</v>
      </c>
      <c r="F65" s="13">
        <v>638.09</v>
      </c>
      <c r="G65" s="5">
        <v>0</v>
      </c>
      <c r="H65" s="5">
        <v>30</v>
      </c>
      <c r="I65" s="5">
        <v>5474</v>
      </c>
      <c r="J65" s="32">
        <f t="shared" si="8"/>
        <v>5.4804530507855317E-3</v>
      </c>
      <c r="K65" s="13">
        <f t="shared" si="9"/>
        <v>0</v>
      </c>
      <c r="L65" s="13">
        <f t="shared" si="10"/>
        <v>100</v>
      </c>
    </row>
    <row r="66" spans="2:12" ht="12.75" customHeight="1">
      <c r="B66" s="21">
        <v>44155</v>
      </c>
      <c r="C66" s="13">
        <v>1677.348</v>
      </c>
      <c r="D66" s="13">
        <v>814.85666666666668</v>
      </c>
      <c r="E66" s="13">
        <v>1721.085</v>
      </c>
      <c r="F66" s="13">
        <v>659.03</v>
      </c>
      <c r="G66" s="5">
        <v>0</v>
      </c>
      <c r="H66" s="5">
        <v>36</v>
      </c>
      <c r="I66" s="5">
        <v>5181</v>
      </c>
      <c r="J66" s="32">
        <f t="shared" si="8"/>
        <v>6.9484655471916618E-3</v>
      </c>
      <c r="K66" s="13">
        <f t="shared" si="9"/>
        <v>0</v>
      </c>
      <c r="L66" s="13">
        <f t="shared" si="10"/>
        <v>100</v>
      </c>
    </row>
    <row r="67" spans="2:12" ht="12.75" customHeight="1">
      <c r="B67" s="20">
        <v>44156</v>
      </c>
      <c r="C67" s="13">
        <v>1643.8200000000002</v>
      </c>
      <c r="D67" s="13">
        <v>807.91666666666663</v>
      </c>
      <c r="E67" s="13">
        <v>1647.675</v>
      </c>
      <c r="F67" s="13">
        <v>693.73</v>
      </c>
      <c r="G67" s="5">
        <v>0</v>
      </c>
      <c r="H67" s="5">
        <v>12</v>
      </c>
      <c r="I67" s="5">
        <v>2503</v>
      </c>
      <c r="J67" s="32">
        <f t="shared" si="8"/>
        <v>4.794246903715541E-3</v>
      </c>
      <c r="K67" s="13">
        <f t="shared" si="9"/>
        <v>0</v>
      </c>
      <c r="L67" s="13">
        <f t="shared" si="10"/>
        <v>100</v>
      </c>
    </row>
    <row r="68" spans="2:12" ht="12.75" customHeight="1">
      <c r="B68" s="20">
        <v>44157</v>
      </c>
      <c r="C68" s="13">
        <v>1651.7080000000001</v>
      </c>
      <c r="D68" s="13">
        <v>840.63666666666666</v>
      </c>
      <c r="E68" s="13">
        <v>1618.3150000000001</v>
      </c>
      <c r="F68" s="13">
        <v>701.56</v>
      </c>
      <c r="G68" s="5">
        <v>0</v>
      </c>
      <c r="H68" s="5">
        <v>12</v>
      </c>
      <c r="I68" s="5">
        <v>2439</v>
      </c>
      <c r="J68" s="32">
        <f t="shared" si="8"/>
        <v>4.9200492004920051E-3</v>
      </c>
      <c r="K68" s="13">
        <f t="shared" si="9"/>
        <v>0</v>
      </c>
      <c r="L68" s="13">
        <f t="shared" si="10"/>
        <v>100</v>
      </c>
    </row>
    <row r="69" spans="2:12" ht="12.75" customHeight="1">
      <c r="B69" s="21">
        <v>44158</v>
      </c>
      <c r="C69" s="13">
        <v>1662.4479999999999</v>
      </c>
      <c r="D69" s="13">
        <v>825.99333333333345</v>
      </c>
      <c r="E69" s="13">
        <v>1667.13</v>
      </c>
      <c r="F69" s="13">
        <v>639.64</v>
      </c>
      <c r="G69" s="5">
        <v>0</v>
      </c>
      <c r="H69" s="5">
        <v>21</v>
      </c>
      <c r="I69" s="5">
        <v>5686</v>
      </c>
      <c r="J69" s="32">
        <f t="shared" si="8"/>
        <v>3.693281744635948E-3</v>
      </c>
      <c r="K69" s="13">
        <f t="shared" si="9"/>
        <v>0</v>
      </c>
      <c r="L69" s="13">
        <f t="shared" si="10"/>
        <v>100</v>
      </c>
    </row>
    <row r="70" spans="2:12" ht="12.75" customHeight="1">
      <c r="B70" s="31">
        <v>44159</v>
      </c>
      <c r="C70" s="13">
        <v>1648.94</v>
      </c>
      <c r="D70" s="13">
        <v>789.41666666666663</v>
      </c>
      <c r="E70" s="13">
        <v>1688.2250000000001</v>
      </c>
      <c r="F70" s="13">
        <v>650.52</v>
      </c>
      <c r="G70" s="5">
        <v>0</v>
      </c>
      <c r="H70" s="5">
        <v>19</v>
      </c>
      <c r="I70" s="5">
        <v>5461</v>
      </c>
      <c r="J70" s="32">
        <f t="shared" si="8"/>
        <v>3.4792162607581029E-3</v>
      </c>
      <c r="K70" s="13">
        <f t="shared" si="9"/>
        <v>0</v>
      </c>
      <c r="L70" s="13">
        <f t="shared" si="10"/>
        <v>100</v>
      </c>
    </row>
    <row r="71" spans="2:12" ht="12.75" customHeight="1">
      <c r="B71" s="21">
        <v>44160</v>
      </c>
      <c r="C71" s="13">
        <v>1658.9959999999999</v>
      </c>
      <c r="D71" s="13">
        <v>806.65</v>
      </c>
      <c r="E71" s="13">
        <v>1687.5149999999999</v>
      </c>
      <c r="F71" s="13">
        <v>662.19</v>
      </c>
      <c r="G71" s="5">
        <v>0</v>
      </c>
      <c r="H71" s="5">
        <v>30</v>
      </c>
      <c r="I71" s="5">
        <v>5478</v>
      </c>
      <c r="J71" s="32">
        <f t="shared" si="8"/>
        <v>5.4764512595837896E-3</v>
      </c>
      <c r="K71" s="13">
        <f t="shared" si="9"/>
        <v>0</v>
      </c>
      <c r="L71" s="13">
        <f t="shared" si="10"/>
        <v>100</v>
      </c>
    </row>
    <row r="72" spans="2:12" ht="12.75" customHeight="1">
      <c r="B72" s="21">
        <v>44161</v>
      </c>
      <c r="C72" s="13">
        <v>1678.098</v>
      </c>
      <c r="D72" s="13">
        <v>802.32666666666671</v>
      </c>
      <c r="E72" s="13">
        <v>1741.7550000000001</v>
      </c>
      <c r="F72" s="13">
        <v>669.81999999999994</v>
      </c>
      <c r="G72" s="5">
        <v>0</v>
      </c>
      <c r="H72" s="5">
        <v>19</v>
      </c>
      <c r="I72" s="5">
        <v>5569</v>
      </c>
      <c r="J72" s="32">
        <f t="shared" si="8"/>
        <v>3.4117435805351049E-3</v>
      </c>
      <c r="K72" s="13">
        <f t="shared" si="9"/>
        <v>0</v>
      </c>
      <c r="L72" s="13">
        <f t="shared" si="10"/>
        <v>100</v>
      </c>
    </row>
    <row r="73" spans="2:12" ht="12.75" customHeight="1">
      <c r="B73" s="21">
        <v>44162</v>
      </c>
      <c r="C73" s="13">
        <v>1649.5639999999999</v>
      </c>
      <c r="D73" s="13">
        <v>811.04666666666674</v>
      </c>
      <c r="E73" s="13">
        <v>1657.3400000000001</v>
      </c>
      <c r="F73" s="13">
        <v>679.41</v>
      </c>
      <c r="G73" s="5">
        <v>0</v>
      </c>
      <c r="H73" s="5">
        <v>47</v>
      </c>
      <c r="I73" s="5">
        <v>6816</v>
      </c>
      <c r="J73" s="32">
        <f t="shared" si="8"/>
        <v>6.8955399061032862E-3</v>
      </c>
      <c r="K73" s="13">
        <f t="shared" si="9"/>
        <v>0</v>
      </c>
      <c r="L73" s="13">
        <f t="shared" si="10"/>
        <v>100</v>
      </c>
    </row>
    <row r="74" spans="2:12" ht="12.75" customHeight="1">
      <c r="B74" s="20">
        <v>44163</v>
      </c>
      <c r="C74" s="13">
        <v>1621.0260000000001</v>
      </c>
      <c r="D74" s="13">
        <v>791.67333333333329</v>
      </c>
      <c r="E74" s="13">
        <v>1615.0549999999998</v>
      </c>
      <c r="F74" s="13">
        <v>679.99</v>
      </c>
      <c r="G74" s="5">
        <v>0</v>
      </c>
      <c r="H74" s="5">
        <v>11</v>
      </c>
      <c r="I74" s="5">
        <v>3648</v>
      </c>
      <c r="J74" s="32">
        <f t="shared" si="8"/>
        <v>3.0153508771929823E-3</v>
      </c>
      <c r="K74" s="13">
        <f t="shared" si="9"/>
        <v>0</v>
      </c>
      <c r="L74" s="13">
        <f t="shared" si="10"/>
        <v>100</v>
      </c>
    </row>
    <row r="75" spans="2:12" ht="12.75" customHeight="1">
      <c r="B75" s="20">
        <v>44164</v>
      </c>
      <c r="C75" s="13">
        <v>1603.1219999999998</v>
      </c>
      <c r="D75" s="13">
        <v>793.62</v>
      </c>
      <c r="E75" s="13">
        <v>1567.375</v>
      </c>
      <c r="F75" s="13">
        <v>687.83</v>
      </c>
      <c r="G75" s="5">
        <v>0</v>
      </c>
      <c r="H75" s="5">
        <v>11</v>
      </c>
      <c r="I75" s="5">
        <v>2848</v>
      </c>
      <c r="J75" s="32">
        <f t="shared" si="8"/>
        <v>3.8623595505617976E-3</v>
      </c>
      <c r="K75" s="13">
        <f t="shared" si="9"/>
        <v>0</v>
      </c>
      <c r="L75" s="13">
        <f t="shared" si="10"/>
        <v>100</v>
      </c>
    </row>
    <row r="76" spans="2:12" ht="12.75" customHeight="1">
      <c r="B76" s="21">
        <v>44165</v>
      </c>
      <c r="C76" s="13">
        <v>1666.0300000000002</v>
      </c>
      <c r="D76" s="13">
        <v>801.74000000000012</v>
      </c>
      <c r="E76" s="13">
        <v>1712.4650000000001</v>
      </c>
      <c r="F76" s="13">
        <v>645.27</v>
      </c>
      <c r="G76" s="5">
        <v>1200000</v>
      </c>
      <c r="H76" s="5">
        <v>54</v>
      </c>
      <c r="I76" s="5">
        <v>7241</v>
      </c>
      <c r="J76" s="32">
        <f t="shared" ref="J76" si="11">H76/I76</f>
        <v>7.457533489849468E-3</v>
      </c>
      <c r="K76" s="13">
        <f t="shared" ref="K76" si="12">G76/86400000</f>
        <v>1.3888888888888888E-2</v>
      </c>
      <c r="L76" s="13">
        <f t="shared" ref="L76" si="13">100-K76</f>
        <v>99.986111111111114</v>
      </c>
    </row>
    <row r="77" spans="2:12" ht="12.75" customHeight="1">
      <c r="B77" s="31"/>
      <c r="C77" s="13"/>
      <c r="D77" s="13"/>
      <c r="E77" s="13"/>
      <c r="F77" s="13"/>
      <c r="G77" s="5"/>
      <c r="H77" s="5"/>
      <c r="I77" s="5"/>
      <c r="J77" s="32"/>
      <c r="K77" s="13"/>
      <c r="L77" s="13"/>
    </row>
    <row r="78" spans="2:12">
      <c r="B78" s="15" t="s">
        <v>2</v>
      </c>
      <c r="C78" s="16">
        <v>249245.93999999994</v>
      </c>
      <c r="D78" s="16">
        <v>73231</v>
      </c>
      <c r="E78" s="16">
        <v>101014.94</v>
      </c>
      <c r="F78" s="16">
        <v>19720.410000000003</v>
      </c>
      <c r="G78" s="16">
        <f t="shared" ref="G78" si="14">SUM(G47:G77)</f>
        <v>1200000</v>
      </c>
      <c r="H78" s="16">
        <v>651</v>
      </c>
      <c r="I78" s="16">
        <v>146511</v>
      </c>
      <c r="J78" s="30" t="s">
        <v>34</v>
      </c>
      <c r="K78" s="17" t="s">
        <v>34</v>
      </c>
      <c r="L78" s="17" t="s">
        <v>34</v>
      </c>
    </row>
    <row r="79" spans="2:12" ht="25.5">
      <c r="B79" s="19" t="s">
        <v>3</v>
      </c>
      <c r="C79" s="18">
        <v>1661.6395999999997</v>
      </c>
      <c r="D79" s="18">
        <v>813.67777777777769</v>
      </c>
      <c r="E79" s="18">
        <v>1683.5823333333333</v>
      </c>
      <c r="F79" s="18">
        <v>657.34700000000009</v>
      </c>
      <c r="G79" s="18">
        <f t="shared" ref="G79:L79" si="15">AVERAGE(G47:G77)</f>
        <v>40000</v>
      </c>
      <c r="H79" s="18">
        <v>21.7</v>
      </c>
      <c r="I79" s="18">
        <v>4883.7</v>
      </c>
      <c r="J79" s="33">
        <f t="shared" si="15"/>
        <v>4.479751196701607E-3</v>
      </c>
      <c r="K79" s="18">
        <f t="shared" si="15"/>
        <v>4.6296296296296293E-4</v>
      </c>
      <c r="L79" s="18">
        <f t="shared" si="15"/>
        <v>99.999537037037044</v>
      </c>
    </row>
    <row r="82" spans="2:12" hidden="1">
      <c r="B82" s="1" t="s">
        <v>35</v>
      </c>
      <c r="C82" s="11">
        <v>1</v>
      </c>
      <c r="D82" s="11">
        <v>2</v>
      </c>
      <c r="E82" s="11">
        <v>3</v>
      </c>
      <c r="F82" s="11">
        <v>4</v>
      </c>
      <c r="G82" s="11">
        <v>5</v>
      </c>
      <c r="H82" s="11">
        <v>6</v>
      </c>
      <c r="I82" s="11">
        <v>7</v>
      </c>
      <c r="J82" s="11">
        <v>8</v>
      </c>
      <c r="K82" s="11">
        <v>9</v>
      </c>
      <c r="L82" s="11">
        <v>10</v>
      </c>
    </row>
    <row r="83" spans="2:12" hidden="1">
      <c r="B83" s="1" t="s">
        <v>35</v>
      </c>
      <c r="C83" s="11">
        <v>1</v>
      </c>
      <c r="D83" s="11"/>
      <c r="E83" s="11"/>
      <c r="F83" s="11"/>
      <c r="G83" s="11">
        <v>2</v>
      </c>
      <c r="H83" s="11">
        <v>3</v>
      </c>
      <c r="I83" s="11">
        <v>4</v>
      </c>
      <c r="J83" s="11">
        <v>5</v>
      </c>
      <c r="K83" s="11">
        <v>6</v>
      </c>
      <c r="L83" s="11">
        <v>7</v>
      </c>
    </row>
    <row r="84" spans="2:12" ht="25.5">
      <c r="B84" s="6" t="s">
        <v>7</v>
      </c>
      <c r="C84" s="2" t="s">
        <v>44</v>
      </c>
      <c r="D84" s="37" t="s">
        <v>42</v>
      </c>
      <c r="E84" s="38"/>
      <c r="F84" s="39"/>
      <c r="G84" s="37" t="s">
        <v>44</v>
      </c>
      <c r="H84" s="38"/>
      <c r="I84" s="38"/>
      <c r="J84" s="38"/>
      <c r="K84" s="38"/>
      <c r="L84" s="39"/>
    </row>
    <row r="85" spans="2:12" ht="48">
      <c r="B85" s="7" t="s">
        <v>13</v>
      </c>
      <c r="C85" s="9"/>
      <c r="D85" s="10" t="s">
        <v>38</v>
      </c>
      <c r="E85" s="10" t="s">
        <v>39</v>
      </c>
      <c r="F85" s="10" t="s">
        <v>40</v>
      </c>
      <c r="G85" s="10"/>
      <c r="H85" s="10" t="s">
        <v>36</v>
      </c>
      <c r="I85" s="10" t="s">
        <v>15</v>
      </c>
      <c r="J85" s="10" t="s">
        <v>22</v>
      </c>
      <c r="K85" s="10" t="s">
        <v>23</v>
      </c>
      <c r="L85" s="10" t="s">
        <v>24</v>
      </c>
    </row>
    <row r="86" spans="2:12">
      <c r="B86" s="3" t="s">
        <v>1</v>
      </c>
      <c r="C86" s="12" t="s">
        <v>25</v>
      </c>
      <c r="D86" s="12" t="s">
        <v>25</v>
      </c>
      <c r="E86" s="12" t="s">
        <v>25</v>
      </c>
      <c r="F86" s="12" t="s">
        <v>25</v>
      </c>
      <c r="G86" s="12" t="s">
        <v>26</v>
      </c>
      <c r="H86" s="12" t="s">
        <v>28</v>
      </c>
      <c r="I86" s="12" t="s">
        <v>27</v>
      </c>
      <c r="J86" s="12" t="s">
        <v>30</v>
      </c>
      <c r="K86" s="12" t="s">
        <v>32</v>
      </c>
      <c r="L86" s="12" t="s">
        <v>33</v>
      </c>
    </row>
    <row r="87" spans="2:12" ht="12.75" customHeight="1">
      <c r="B87" s="31">
        <v>44166</v>
      </c>
      <c r="C87" s="13">
        <v>1716.4719999999998</v>
      </c>
      <c r="D87" s="13">
        <v>829.9133333333333</v>
      </c>
      <c r="E87" s="13">
        <v>1796.31</v>
      </c>
      <c r="F87" s="13">
        <v>666.45</v>
      </c>
      <c r="G87" s="5">
        <v>0</v>
      </c>
      <c r="H87" s="5">
        <v>21</v>
      </c>
      <c r="I87" s="5">
        <v>7992</v>
      </c>
      <c r="J87" s="32">
        <f>H87/I87</f>
        <v>2.6276276276276278E-3</v>
      </c>
      <c r="K87" s="13">
        <f>G87/86400000</f>
        <v>0</v>
      </c>
      <c r="L87" s="13">
        <f>100-K87</f>
        <v>100</v>
      </c>
    </row>
    <row r="88" spans="2:12" ht="12.75" customHeight="1">
      <c r="B88" s="21">
        <v>44167</v>
      </c>
      <c r="C88" s="13">
        <v>1652.4919999999997</v>
      </c>
      <c r="D88" s="13">
        <v>814.01333333333332</v>
      </c>
      <c r="E88" s="13">
        <v>1660.21</v>
      </c>
      <c r="F88" s="13">
        <v>640.09</v>
      </c>
      <c r="G88" s="5">
        <v>0</v>
      </c>
      <c r="H88" s="5">
        <v>31</v>
      </c>
      <c r="I88" s="5">
        <v>6637</v>
      </c>
      <c r="J88" s="32">
        <f t="shared" ref="J88:J116" si="16">H88/I88</f>
        <v>4.6707849932198283E-3</v>
      </c>
      <c r="K88" s="13">
        <f t="shared" ref="K88:K116" si="17">G88/86400000</f>
        <v>0</v>
      </c>
      <c r="L88" s="13">
        <f t="shared" ref="L88:L116" si="18">100-K88</f>
        <v>100</v>
      </c>
    </row>
    <row r="89" spans="2:12" ht="12.75" customHeight="1">
      <c r="B89" s="21">
        <v>44168</v>
      </c>
      <c r="C89" s="13">
        <v>1648.3059999999998</v>
      </c>
      <c r="D89" s="13">
        <v>819.95666666666659</v>
      </c>
      <c r="E89" s="13">
        <v>1640.83</v>
      </c>
      <c r="F89" s="13">
        <v>656.58</v>
      </c>
      <c r="G89" s="5">
        <v>0</v>
      </c>
      <c r="H89" s="5">
        <v>23</v>
      </c>
      <c r="I89" s="5">
        <v>5709</v>
      </c>
      <c r="J89" s="32">
        <f t="shared" si="16"/>
        <v>4.0287265720791729E-3</v>
      </c>
      <c r="K89" s="13">
        <f t="shared" si="17"/>
        <v>0</v>
      </c>
      <c r="L89" s="13">
        <f t="shared" si="18"/>
        <v>100</v>
      </c>
    </row>
    <row r="90" spans="2:12" ht="12.75" customHeight="1">
      <c r="B90" s="21">
        <v>44169</v>
      </c>
      <c r="C90" s="13">
        <v>1677.4479999999999</v>
      </c>
      <c r="D90" s="13">
        <v>815.64333333333343</v>
      </c>
      <c r="E90" s="13">
        <v>1720.155</v>
      </c>
      <c r="F90" s="13">
        <v>652.86</v>
      </c>
      <c r="G90" s="5">
        <v>0</v>
      </c>
      <c r="H90" s="5">
        <v>12</v>
      </c>
      <c r="I90" s="5">
        <v>5452</v>
      </c>
      <c r="J90" s="32">
        <f t="shared" si="16"/>
        <v>2.2010271460014674E-3</v>
      </c>
      <c r="K90" s="13">
        <f t="shared" si="17"/>
        <v>0</v>
      </c>
      <c r="L90" s="13">
        <f t="shared" si="18"/>
        <v>100</v>
      </c>
    </row>
    <row r="91" spans="2:12" ht="12.75" customHeight="1">
      <c r="B91" s="20">
        <v>44170</v>
      </c>
      <c r="C91" s="13">
        <v>1589.7080000000001</v>
      </c>
      <c r="D91" s="13">
        <v>791.56666666666661</v>
      </c>
      <c r="E91" s="13">
        <v>1536.92</v>
      </c>
      <c r="F91" s="13">
        <v>678.55</v>
      </c>
      <c r="G91" s="5">
        <v>0</v>
      </c>
      <c r="H91" s="5">
        <v>8</v>
      </c>
      <c r="I91" s="5">
        <v>3167</v>
      </c>
      <c r="J91" s="32">
        <f t="shared" si="16"/>
        <v>2.5260498894853173E-3</v>
      </c>
      <c r="K91" s="13">
        <f t="shared" si="17"/>
        <v>0</v>
      </c>
      <c r="L91" s="13">
        <f t="shared" si="18"/>
        <v>100</v>
      </c>
    </row>
    <row r="92" spans="2:12" ht="12.75" customHeight="1">
      <c r="B92" s="20">
        <v>44171</v>
      </c>
      <c r="C92" s="13">
        <v>1612.1179999999999</v>
      </c>
      <c r="D92" s="13">
        <v>782.42333333333329</v>
      </c>
      <c r="E92" s="13">
        <v>1606.6599999999999</v>
      </c>
      <c r="F92" s="13">
        <v>687.88</v>
      </c>
      <c r="G92" s="5">
        <v>0</v>
      </c>
      <c r="H92" s="5">
        <v>4</v>
      </c>
      <c r="I92" s="5">
        <v>2637</v>
      </c>
      <c r="J92" s="32">
        <f t="shared" si="16"/>
        <v>1.5168752370117557E-3</v>
      </c>
      <c r="K92" s="13">
        <f t="shared" si="17"/>
        <v>0</v>
      </c>
      <c r="L92" s="13">
        <f t="shared" si="18"/>
        <v>100</v>
      </c>
    </row>
    <row r="93" spans="2:12" ht="12.75" customHeight="1">
      <c r="B93" s="31">
        <v>44172</v>
      </c>
      <c r="C93" s="13">
        <v>1682.2920000000001</v>
      </c>
      <c r="D93" s="13">
        <v>826.75333333333344</v>
      </c>
      <c r="E93" s="13">
        <v>1715.6000000000001</v>
      </c>
      <c r="F93" s="13">
        <v>661.26</v>
      </c>
      <c r="G93" s="5">
        <v>0</v>
      </c>
      <c r="H93" s="5">
        <v>20</v>
      </c>
      <c r="I93" s="5">
        <v>6116</v>
      </c>
      <c r="J93" s="32">
        <f t="shared" si="16"/>
        <v>3.2701111837802484E-3</v>
      </c>
      <c r="K93" s="13">
        <f t="shared" si="17"/>
        <v>0</v>
      </c>
      <c r="L93" s="13">
        <f t="shared" si="18"/>
        <v>100</v>
      </c>
    </row>
    <row r="94" spans="2:12" ht="12.75" customHeight="1">
      <c r="B94" s="31">
        <v>44173</v>
      </c>
      <c r="C94" s="13">
        <v>1616.5140000000001</v>
      </c>
      <c r="D94" s="13">
        <v>785.01333333333332</v>
      </c>
      <c r="E94" s="13">
        <v>1613.7650000000001</v>
      </c>
      <c r="F94" s="13">
        <v>667.5</v>
      </c>
      <c r="G94" s="5">
        <v>0</v>
      </c>
      <c r="H94" s="5">
        <v>8</v>
      </c>
      <c r="I94" s="5">
        <v>3809</v>
      </c>
      <c r="J94" s="32">
        <f t="shared" si="16"/>
        <v>2.1002887897085851E-3</v>
      </c>
      <c r="K94" s="13">
        <f t="shared" si="17"/>
        <v>0</v>
      </c>
      <c r="L94" s="13">
        <f t="shared" si="18"/>
        <v>100</v>
      </c>
    </row>
    <row r="95" spans="2:12" ht="12.75" customHeight="1">
      <c r="B95" s="21">
        <v>44174</v>
      </c>
      <c r="C95" s="13">
        <v>1712.5419999999999</v>
      </c>
      <c r="D95" s="13">
        <v>836.37333333333333</v>
      </c>
      <c r="E95" s="13">
        <v>1776.7950000000001</v>
      </c>
      <c r="F95" s="13">
        <v>638.71</v>
      </c>
      <c r="G95" s="5">
        <v>0</v>
      </c>
      <c r="H95" s="5">
        <v>23</v>
      </c>
      <c r="I95" s="5">
        <v>6560</v>
      </c>
      <c r="J95" s="32">
        <f t="shared" si="16"/>
        <v>3.5060975609756098E-3</v>
      </c>
      <c r="K95" s="13">
        <f t="shared" si="17"/>
        <v>0</v>
      </c>
      <c r="L95" s="13">
        <f t="shared" si="18"/>
        <v>100</v>
      </c>
    </row>
    <row r="96" spans="2:12" ht="12.75" customHeight="1">
      <c r="B96" s="21">
        <v>44175</v>
      </c>
      <c r="C96" s="13">
        <v>1709.2339999999999</v>
      </c>
      <c r="D96" s="13">
        <v>855.85666666666657</v>
      </c>
      <c r="E96" s="13">
        <v>1739.3000000000002</v>
      </c>
      <c r="F96" s="13">
        <v>677.37</v>
      </c>
      <c r="G96" s="5">
        <v>0</v>
      </c>
      <c r="H96" s="5">
        <v>38</v>
      </c>
      <c r="I96" s="5">
        <v>6628</v>
      </c>
      <c r="J96" s="32">
        <f t="shared" si="16"/>
        <v>5.7332528666264333E-3</v>
      </c>
      <c r="K96" s="13">
        <f t="shared" si="17"/>
        <v>0</v>
      </c>
      <c r="L96" s="13">
        <f t="shared" si="18"/>
        <v>100</v>
      </c>
    </row>
    <row r="97" spans="2:12" ht="12.75" customHeight="1">
      <c r="B97" s="21">
        <v>44176</v>
      </c>
      <c r="C97" s="13">
        <v>1805.654</v>
      </c>
      <c r="D97" s="13">
        <v>848.72333333333336</v>
      </c>
      <c r="E97" s="13">
        <v>1991.0500000000002</v>
      </c>
      <c r="F97" s="13">
        <v>655.65</v>
      </c>
      <c r="G97" s="5">
        <v>0</v>
      </c>
      <c r="H97" s="5">
        <v>25</v>
      </c>
      <c r="I97" s="5">
        <v>6208</v>
      </c>
      <c r="J97" s="32">
        <f t="shared" si="16"/>
        <v>4.0270618556701027E-3</v>
      </c>
      <c r="K97" s="13">
        <f t="shared" si="17"/>
        <v>0</v>
      </c>
      <c r="L97" s="13">
        <f t="shared" si="18"/>
        <v>100</v>
      </c>
    </row>
    <row r="98" spans="2:12" ht="12.75" customHeight="1">
      <c r="B98" s="20">
        <v>44177</v>
      </c>
      <c r="C98" s="13">
        <v>1645.5360000000001</v>
      </c>
      <c r="D98" s="13">
        <v>835.23</v>
      </c>
      <c r="E98" s="13">
        <v>1610.9950000000001</v>
      </c>
      <c r="F98" s="13">
        <v>675.11</v>
      </c>
      <c r="G98" s="5">
        <v>0</v>
      </c>
      <c r="H98" s="5">
        <v>14</v>
      </c>
      <c r="I98" s="5">
        <v>3456</v>
      </c>
      <c r="J98" s="32">
        <f t="shared" si="16"/>
        <v>4.0509259259259257E-3</v>
      </c>
      <c r="K98" s="13">
        <f t="shared" si="17"/>
        <v>0</v>
      </c>
      <c r="L98" s="13">
        <f t="shared" si="18"/>
        <v>100</v>
      </c>
    </row>
    <row r="99" spans="2:12" ht="12.75" customHeight="1">
      <c r="B99" s="20">
        <v>44178</v>
      </c>
      <c r="C99" s="13">
        <v>1634.5719999999997</v>
      </c>
      <c r="D99" s="13">
        <v>823.54333333333341</v>
      </c>
      <c r="E99" s="13">
        <v>1601.115</v>
      </c>
      <c r="F99" s="13">
        <v>699.89</v>
      </c>
      <c r="G99" s="5">
        <v>0</v>
      </c>
      <c r="H99" s="5">
        <v>3</v>
      </c>
      <c r="I99" s="5">
        <v>2775</v>
      </c>
      <c r="J99" s="32">
        <f t="shared" si="16"/>
        <v>1.0810810810810811E-3</v>
      </c>
      <c r="K99" s="13">
        <f t="shared" si="17"/>
        <v>0</v>
      </c>
      <c r="L99" s="13">
        <f t="shared" si="18"/>
        <v>100</v>
      </c>
    </row>
    <row r="100" spans="2:12" ht="12.75" customHeight="1">
      <c r="B100" s="31">
        <v>44179</v>
      </c>
      <c r="C100" s="13">
        <v>1662.3620000000003</v>
      </c>
      <c r="D100" s="13">
        <v>813.90333333333331</v>
      </c>
      <c r="E100" s="13">
        <v>1685.0500000000002</v>
      </c>
      <c r="F100" s="13">
        <v>644.28</v>
      </c>
      <c r="G100" s="5">
        <v>0</v>
      </c>
      <c r="H100" s="5">
        <v>4</v>
      </c>
      <c r="I100" s="5">
        <v>7087</v>
      </c>
      <c r="J100" s="32">
        <f t="shared" si="16"/>
        <v>5.6441371525328069E-4</v>
      </c>
      <c r="K100" s="13">
        <f t="shared" si="17"/>
        <v>0</v>
      </c>
      <c r="L100" s="13">
        <f t="shared" si="18"/>
        <v>100</v>
      </c>
    </row>
    <row r="101" spans="2:12" ht="12.75" customHeight="1">
      <c r="B101" s="31">
        <v>44180</v>
      </c>
      <c r="C101" s="13">
        <v>1676.9</v>
      </c>
      <c r="D101" s="13">
        <v>840.28000000000009</v>
      </c>
      <c r="E101" s="13">
        <v>1681.83</v>
      </c>
      <c r="F101" s="13">
        <v>660.22</v>
      </c>
      <c r="G101" s="5">
        <v>0</v>
      </c>
      <c r="H101" s="5">
        <v>59</v>
      </c>
      <c r="I101" s="5">
        <v>7594</v>
      </c>
      <c r="J101" s="32">
        <f t="shared" si="16"/>
        <v>7.7692915459573351E-3</v>
      </c>
      <c r="K101" s="13">
        <f t="shared" si="17"/>
        <v>0</v>
      </c>
      <c r="L101" s="13">
        <f t="shared" si="18"/>
        <v>100</v>
      </c>
    </row>
    <row r="102" spans="2:12" ht="12.75" customHeight="1">
      <c r="B102" s="21">
        <v>44181</v>
      </c>
      <c r="C102" s="13">
        <v>1690.2560000000001</v>
      </c>
      <c r="D102" s="13">
        <v>871.32333333333327</v>
      </c>
      <c r="E102" s="13">
        <v>1668.6550000000002</v>
      </c>
      <c r="F102" s="13">
        <v>746.3</v>
      </c>
      <c r="G102" s="5">
        <v>0</v>
      </c>
      <c r="H102" s="5">
        <v>40</v>
      </c>
      <c r="I102" s="5">
        <v>7161</v>
      </c>
      <c r="J102" s="32">
        <f t="shared" si="16"/>
        <v>5.5858120374249406E-3</v>
      </c>
      <c r="K102" s="13">
        <f t="shared" si="17"/>
        <v>0</v>
      </c>
      <c r="L102" s="13">
        <f t="shared" si="18"/>
        <v>100</v>
      </c>
    </row>
    <row r="103" spans="2:12" ht="12.75" customHeight="1">
      <c r="B103" s="21">
        <v>44182</v>
      </c>
      <c r="C103" s="13">
        <v>1714.4100000000003</v>
      </c>
      <c r="D103" s="13">
        <v>831.60666666666657</v>
      </c>
      <c r="E103" s="13">
        <v>1788.6150000000002</v>
      </c>
      <c r="F103" s="13">
        <v>672.4</v>
      </c>
      <c r="G103" s="5">
        <v>0</v>
      </c>
      <c r="H103" s="5">
        <v>28</v>
      </c>
      <c r="I103" s="5">
        <v>6470</v>
      </c>
      <c r="J103" s="32">
        <f t="shared" si="16"/>
        <v>4.3276661514683153E-3</v>
      </c>
      <c r="K103" s="13">
        <f t="shared" si="17"/>
        <v>0</v>
      </c>
      <c r="L103" s="13">
        <f t="shared" si="18"/>
        <v>100</v>
      </c>
    </row>
    <row r="104" spans="2:12" ht="12.75" customHeight="1">
      <c r="B104" s="21">
        <v>44183</v>
      </c>
      <c r="C104" s="13">
        <v>1753.1260000000002</v>
      </c>
      <c r="D104" s="13">
        <v>798.47666666666657</v>
      </c>
      <c r="E104" s="13">
        <v>1935.1</v>
      </c>
      <c r="F104" s="13">
        <v>659.92</v>
      </c>
      <c r="G104" s="5">
        <v>0</v>
      </c>
      <c r="H104" s="5">
        <v>24</v>
      </c>
      <c r="I104" s="5">
        <v>6321</v>
      </c>
      <c r="J104" s="32">
        <f t="shared" si="16"/>
        <v>3.7968675842429997E-3</v>
      </c>
      <c r="K104" s="13">
        <f t="shared" si="17"/>
        <v>0</v>
      </c>
      <c r="L104" s="13">
        <f t="shared" si="18"/>
        <v>100</v>
      </c>
    </row>
    <row r="105" spans="2:12" ht="12.75" customHeight="1">
      <c r="B105" s="20">
        <v>44184</v>
      </c>
      <c r="C105" s="13">
        <v>1592.4140000000002</v>
      </c>
      <c r="D105" s="13">
        <v>778.93</v>
      </c>
      <c r="E105" s="13">
        <v>1562.64</v>
      </c>
      <c r="F105" s="13">
        <v>703.83</v>
      </c>
      <c r="G105" s="5">
        <v>0</v>
      </c>
      <c r="H105" s="5">
        <v>8</v>
      </c>
      <c r="I105" s="5">
        <v>3518</v>
      </c>
      <c r="J105" s="32">
        <f t="shared" si="16"/>
        <v>2.2740193291642978E-3</v>
      </c>
      <c r="K105" s="13">
        <f t="shared" si="17"/>
        <v>0</v>
      </c>
      <c r="L105" s="13">
        <f t="shared" si="18"/>
        <v>100</v>
      </c>
    </row>
    <row r="106" spans="2:12" ht="12.75" customHeight="1">
      <c r="B106" s="20">
        <v>44185</v>
      </c>
      <c r="C106" s="13">
        <v>1701.3020000000001</v>
      </c>
      <c r="D106" s="13">
        <v>916.48666666666668</v>
      </c>
      <c r="E106" s="13">
        <v>1628.5250000000001</v>
      </c>
      <c r="F106" s="13">
        <v>664.05</v>
      </c>
      <c r="G106" s="5">
        <v>0</v>
      </c>
      <c r="H106" s="5">
        <v>11</v>
      </c>
      <c r="I106" s="5">
        <v>2675</v>
      </c>
      <c r="J106" s="32">
        <f t="shared" si="16"/>
        <v>4.1121495327102802E-3</v>
      </c>
      <c r="K106" s="13">
        <f t="shared" si="17"/>
        <v>0</v>
      </c>
      <c r="L106" s="13">
        <f t="shared" si="18"/>
        <v>100</v>
      </c>
    </row>
    <row r="107" spans="2:12" ht="12.75" customHeight="1">
      <c r="B107" s="31">
        <v>44186</v>
      </c>
      <c r="C107" s="13">
        <v>1635.222</v>
      </c>
      <c r="D107" s="13">
        <v>804.14333333333343</v>
      </c>
      <c r="E107" s="13">
        <v>1631.84</v>
      </c>
      <c r="F107" s="13">
        <v>662.48</v>
      </c>
      <c r="G107" s="5">
        <v>0</v>
      </c>
      <c r="H107" s="5">
        <v>22</v>
      </c>
      <c r="I107" s="5">
        <v>7011</v>
      </c>
      <c r="J107" s="32">
        <f t="shared" si="16"/>
        <v>3.1379261161032664E-3</v>
      </c>
      <c r="K107" s="13">
        <f t="shared" si="17"/>
        <v>0</v>
      </c>
      <c r="L107" s="13">
        <f t="shared" si="18"/>
        <v>100</v>
      </c>
    </row>
    <row r="108" spans="2:12" ht="12.75" customHeight="1">
      <c r="B108" s="31">
        <v>44187</v>
      </c>
      <c r="C108" s="13">
        <v>1670.9540000000002</v>
      </c>
      <c r="D108" s="13">
        <v>811.24333333333334</v>
      </c>
      <c r="E108" s="13">
        <v>1710.52</v>
      </c>
      <c r="F108" s="13">
        <v>647.41999999999996</v>
      </c>
      <c r="G108" s="5">
        <v>0</v>
      </c>
      <c r="H108" s="5">
        <v>27</v>
      </c>
      <c r="I108" s="5">
        <v>6604</v>
      </c>
      <c r="J108" s="32">
        <f t="shared" si="16"/>
        <v>4.0884312537855846E-3</v>
      </c>
      <c r="K108" s="13">
        <f t="shared" si="17"/>
        <v>0</v>
      </c>
      <c r="L108" s="13">
        <f t="shared" si="18"/>
        <v>100</v>
      </c>
    </row>
    <row r="109" spans="2:12" ht="12.75" customHeight="1">
      <c r="B109" s="21">
        <v>44188</v>
      </c>
      <c r="C109" s="13">
        <v>1706.9399999999998</v>
      </c>
      <c r="D109" s="13">
        <v>839.60333333333335</v>
      </c>
      <c r="E109" s="13">
        <v>1757.9449999999999</v>
      </c>
      <c r="F109" s="13">
        <v>665.31</v>
      </c>
      <c r="G109" s="5">
        <v>0</v>
      </c>
      <c r="H109" s="5">
        <v>48</v>
      </c>
      <c r="I109" s="5">
        <v>6537</v>
      </c>
      <c r="J109" s="32">
        <f t="shared" si="16"/>
        <v>7.3428178063331805E-3</v>
      </c>
      <c r="K109" s="13">
        <f t="shared" si="17"/>
        <v>0</v>
      </c>
      <c r="L109" s="13">
        <f t="shared" si="18"/>
        <v>100</v>
      </c>
    </row>
    <row r="110" spans="2:12" ht="12.75" customHeight="1">
      <c r="B110" s="21">
        <v>44189</v>
      </c>
      <c r="C110" s="13">
        <v>1628.2900000000002</v>
      </c>
      <c r="D110" s="13">
        <v>793.79999999999984</v>
      </c>
      <c r="E110" s="13">
        <v>1630.0250000000001</v>
      </c>
      <c r="F110" s="13">
        <v>652.98</v>
      </c>
      <c r="G110" s="5">
        <v>0</v>
      </c>
      <c r="H110" s="5">
        <v>19</v>
      </c>
      <c r="I110" s="5">
        <v>4724</v>
      </c>
      <c r="J110" s="32">
        <f t="shared" si="16"/>
        <v>4.0220152413209141E-3</v>
      </c>
      <c r="K110" s="13">
        <f t="shared" si="17"/>
        <v>0</v>
      </c>
      <c r="L110" s="13">
        <f t="shared" si="18"/>
        <v>100</v>
      </c>
    </row>
    <row r="111" spans="2:12" ht="12.75" customHeight="1">
      <c r="B111" s="21">
        <v>44190</v>
      </c>
      <c r="C111" s="13">
        <v>1633.39</v>
      </c>
      <c r="D111" s="13">
        <v>793.49333333333334</v>
      </c>
      <c r="E111" s="13">
        <v>1643.2350000000001</v>
      </c>
      <c r="F111" s="13">
        <v>688.79</v>
      </c>
      <c r="G111" s="5">
        <v>0</v>
      </c>
      <c r="H111" s="5">
        <v>8</v>
      </c>
      <c r="I111" s="5">
        <v>2136</v>
      </c>
      <c r="J111" s="32">
        <f t="shared" si="16"/>
        <v>3.7453183520599251E-3</v>
      </c>
      <c r="K111" s="13">
        <f t="shared" si="17"/>
        <v>0</v>
      </c>
      <c r="L111" s="13">
        <f t="shared" si="18"/>
        <v>100</v>
      </c>
    </row>
    <row r="112" spans="2:12" ht="12.75" customHeight="1">
      <c r="B112" s="20">
        <v>44191</v>
      </c>
      <c r="C112" s="13">
        <v>1643.248</v>
      </c>
      <c r="D112" s="13">
        <v>813.44333333333327</v>
      </c>
      <c r="E112" s="13">
        <v>1637.9549999999999</v>
      </c>
      <c r="F112" s="13">
        <v>702.75</v>
      </c>
      <c r="G112" s="5">
        <v>0</v>
      </c>
      <c r="H112" s="5">
        <v>11</v>
      </c>
      <c r="I112" s="5">
        <v>2644</v>
      </c>
      <c r="J112" s="32">
        <f t="shared" si="16"/>
        <v>4.1603630862329802E-3</v>
      </c>
      <c r="K112" s="13">
        <f t="shared" si="17"/>
        <v>0</v>
      </c>
      <c r="L112" s="13">
        <f t="shared" si="18"/>
        <v>100</v>
      </c>
    </row>
    <row r="113" spans="2:12" ht="12.75" customHeight="1">
      <c r="B113" s="20">
        <v>44192</v>
      </c>
      <c r="C113" s="13">
        <v>1593.962</v>
      </c>
      <c r="D113" s="13">
        <v>812.60333333333335</v>
      </c>
      <c r="E113" s="13">
        <v>1516</v>
      </c>
      <c r="F113" s="13">
        <v>684.49</v>
      </c>
      <c r="G113" s="5">
        <v>0</v>
      </c>
      <c r="H113" s="5">
        <v>6</v>
      </c>
      <c r="I113" s="5">
        <v>2942</v>
      </c>
      <c r="J113" s="32">
        <f t="shared" si="16"/>
        <v>2.0394289598912306E-3</v>
      </c>
      <c r="K113" s="13">
        <f t="shared" si="17"/>
        <v>0</v>
      </c>
      <c r="L113" s="13">
        <f t="shared" si="18"/>
        <v>100</v>
      </c>
    </row>
    <row r="114" spans="2:12" ht="12.75" customHeight="1">
      <c r="B114" s="31">
        <v>44193</v>
      </c>
      <c r="C114" s="13">
        <v>1705.934</v>
      </c>
      <c r="D114" s="13">
        <v>811.74333333333334</v>
      </c>
      <c r="E114" s="13">
        <v>1797.2199999999998</v>
      </c>
      <c r="F114" s="13">
        <v>656.72</v>
      </c>
      <c r="G114" s="5">
        <v>0</v>
      </c>
      <c r="H114" s="5">
        <v>41</v>
      </c>
      <c r="I114" s="5">
        <v>6741</v>
      </c>
      <c r="J114" s="32">
        <f t="shared" si="16"/>
        <v>6.0821836522771105E-3</v>
      </c>
      <c r="K114" s="13">
        <f t="shared" si="17"/>
        <v>0</v>
      </c>
      <c r="L114" s="13">
        <f t="shared" si="18"/>
        <v>100</v>
      </c>
    </row>
    <row r="115" spans="2:12" ht="12.75" customHeight="1">
      <c r="B115" s="31">
        <v>44194</v>
      </c>
      <c r="C115" s="13">
        <v>1710.19</v>
      </c>
      <c r="D115" s="13">
        <v>857.4799999999999</v>
      </c>
      <c r="E115" s="13">
        <v>1739.2550000000001</v>
      </c>
      <c r="F115" s="13">
        <v>654.15</v>
      </c>
      <c r="G115" s="5">
        <v>0</v>
      </c>
      <c r="H115" s="5">
        <v>60</v>
      </c>
      <c r="I115" s="5">
        <v>6791</v>
      </c>
      <c r="J115" s="32">
        <f t="shared" si="16"/>
        <v>8.8352230893830076E-3</v>
      </c>
      <c r="K115" s="13">
        <f t="shared" si="17"/>
        <v>0</v>
      </c>
      <c r="L115" s="13">
        <f t="shared" si="18"/>
        <v>100</v>
      </c>
    </row>
    <row r="116" spans="2:12" ht="12.75" customHeight="1">
      <c r="B116" s="21">
        <v>44195</v>
      </c>
      <c r="C116" s="13">
        <v>1686.4</v>
      </c>
      <c r="D116" s="13">
        <v>822.7166666666667</v>
      </c>
      <c r="E116" s="13">
        <v>1731.925</v>
      </c>
      <c r="F116" s="13">
        <v>651.69000000000005</v>
      </c>
      <c r="G116" s="5">
        <v>0</v>
      </c>
      <c r="H116" s="5">
        <v>24</v>
      </c>
      <c r="I116" s="5">
        <v>6430</v>
      </c>
      <c r="J116" s="32">
        <f t="shared" si="16"/>
        <v>3.7325038880248835E-3</v>
      </c>
      <c r="K116" s="13">
        <f t="shared" si="17"/>
        <v>0</v>
      </c>
      <c r="L116" s="13">
        <f t="shared" si="18"/>
        <v>100</v>
      </c>
    </row>
    <row r="117" spans="2:12" ht="12.75" customHeight="1">
      <c r="B117" s="21">
        <v>44196</v>
      </c>
      <c r="C117" s="13">
        <v>1687.462</v>
      </c>
      <c r="D117" s="13">
        <v>825.20000000000016</v>
      </c>
      <c r="E117" s="13">
        <v>1730.855</v>
      </c>
      <c r="F117" s="13">
        <v>643.45000000000005</v>
      </c>
      <c r="G117" s="5">
        <v>1200000</v>
      </c>
      <c r="H117" s="5">
        <v>22</v>
      </c>
      <c r="I117" s="5">
        <v>4612</v>
      </c>
      <c r="J117" s="32">
        <f t="shared" ref="J117" si="19">H117/I117</f>
        <v>4.7701647875108416E-3</v>
      </c>
      <c r="K117" s="13">
        <f t="shared" ref="K117" si="20">G117/86400000</f>
        <v>1.3888888888888888E-2</v>
      </c>
      <c r="L117" s="13">
        <f t="shared" ref="L117" si="21">100-K117</f>
        <v>99.986111111111114</v>
      </c>
    </row>
    <row r="118" spans="2:12">
      <c r="B118" s="15" t="s">
        <v>2</v>
      </c>
      <c r="C118" s="16">
        <v>258978.25</v>
      </c>
      <c r="D118" s="16">
        <v>76504.460000000006</v>
      </c>
      <c r="E118" s="16">
        <v>104973.79</v>
      </c>
      <c r="F118" s="16">
        <v>20719.13</v>
      </c>
      <c r="G118" s="16">
        <f t="shared" ref="G118" si="22">SUM(G87:G117)</f>
        <v>1200000</v>
      </c>
      <c r="H118" s="16">
        <v>692</v>
      </c>
      <c r="I118" s="16">
        <v>165144</v>
      </c>
      <c r="J118" s="30" t="s">
        <v>34</v>
      </c>
      <c r="K118" s="17" t="s">
        <v>34</v>
      </c>
      <c r="L118" s="17" t="s">
        <v>34</v>
      </c>
    </row>
    <row r="119" spans="2:12" ht="25.5">
      <c r="B119" s="19" t="s">
        <v>3</v>
      </c>
      <c r="C119" s="18">
        <v>1670.8274193548391</v>
      </c>
      <c r="D119" s="18">
        <v>822.6286021505374</v>
      </c>
      <c r="E119" s="18">
        <v>1693.1256451612903</v>
      </c>
      <c r="F119" s="18">
        <v>668.35903225806453</v>
      </c>
      <c r="G119" s="18">
        <f t="shared" ref="G119:L119" si="23">AVERAGE(G87:G117)</f>
        <v>38709.677419354841</v>
      </c>
      <c r="H119" s="18">
        <v>22.322580645161292</v>
      </c>
      <c r="I119" s="18">
        <v>5327.2258064516127</v>
      </c>
      <c r="J119" s="33">
        <f t="shared" si="23"/>
        <v>3.9266615115592747E-3</v>
      </c>
      <c r="K119" s="18">
        <f t="shared" si="23"/>
        <v>4.4802867383512545E-4</v>
      </c>
      <c r="L119" s="18">
        <f t="shared" si="23"/>
        <v>99.99955197132617</v>
      </c>
    </row>
  </sheetData>
  <mergeCells count="6">
    <mergeCell ref="D4:F4"/>
    <mergeCell ref="G4:L4"/>
    <mergeCell ref="D44:F44"/>
    <mergeCell ref="G44:L44"/>
    <mergeCell ref="D84:F84"/>
    <mergeCell ref="G84:L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CBI Globe</vt:lpstr>
      <vt:lpstr>Riepilogo BPc - IB e MB</vt:lpstr>
      <vt:lpstr>Riepilogo BPc - MB+</vt:lpstr>
    </vt:vector>
  </TitlesOfParts>
  <Company>Banca Passadore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remote</dc:creator>
  <cp:lastModifiedBy>remote</cp:lastModifiedBy>
  <dcterms:created xsi:type="dcterms:W3CDTF">2019-09-12T08:36:46Z</dcterms:created>
  <dcterms:modified xsi:type="dcterms:W3CDTF">2021-02-02T17:28:59Z</dcterms:modified>
</cp:coreProperties>
</file>