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23820" windowHeight="10110"/>
  </bookViews>
  <sheets>
    <sheet name="Riepilogo CBI Globe" sheetId="4" r:id="rId1"/>
    <sheet name="Riepilogo BPc - IB e MB" sheetId="13" r:id="rId2"/>
    <sheet name="Riepilogo BPc - MB+" sheetId="14" r:id="rId3"/>
  </sheets>
  <calcPr calcId="125725"/>
</workbook>
</file>

<file path=xl/calcChain.xml><?xml version="1.0" encoding="utf-8"?>
<calcChain xmlns="http://schemas.openxmlformats.org/spreadsheetml/2006/main">
  <c r="Q83" i="4"/>
  <c r="R83"/>
  <c r="S83"/>
  <c r="T83"/>
  <c r="W83"/>
  <c r="X83"/>
  <c r="Q84"/>
  <c r="R84"/>
  <c r="S84"/>
  <c r="T84"/>
  <c r="W84"/>
  <c r="X84"/>
  <c r="G115" i="13"/>
  <c r="G114"/>
  <c r="G76"/>
  <c r="G75"/>
  <c r="G36"/>
  <c r="G35"/>
  <c r="J75" i="14"/>
  <c r="K75"/>
  <c r="L75" s="1"/>
  <c r="J76"/>
  <c r="K76"/>
  <c r="L76" s="1"/>
  <c r="J73" i="13"/>
  <c r="K73"/>
  <c r="L73" s="1"/>
  <c r="J74"/>
  <c r="K74"/>
  <c r="L74" s="1"/>
  <c r="N82" i="4"/>
  <c r="Q82"/>
  <c r="R82"/>
  <c r="S82"/>
  <c r="T82"/>
  <c r="W82"/>
  <c r="X82"/>
  <c r="N101"/>
  <c r="T101" s="1"/>
  <c r="N102"/>
  <c r="T102" s="1"/>
  <c r="N103"/>
  <c r="T103" s="1"/>
  <c r="N104"/>
  <c r="T104" s="1"/>
  <c r="N105"/>
  <c r="T105" s="1"/>
  <c r="N106"/>
  <c r="T106" s="1"/>
  <c r="N107"/>
  <c r="T107" s="1"/>
  <c r="N108"/>
  <c r="N109"/>
  <c r="T109" s="1"/>
  <c r="N110"/>
  <c r="T110" s="1"/>
  <c r="N111"/>
  <c r="T111" s="1"/>
  <c r="N112"/>
  <c r="T112" s="1"/>
  <c r="N113"/>
  <c r="T113" s="1"/>
  <c r="N114"/>
  <c r="T114" s="1"/>
  <c r="N115"/>
  <c r="T115" s="1"/>
  <c r="N116"/>
  <c r="T116" s="1"/>
  <c r="N117"/>
  <c r="T117" s="1"/>
  <c r="N118"/>
  <c r="T118" s="1"/>
  <c r="N119"/>
  <c r="T119" s="1"/>
  <c r="N120"/>
  <c r="T120" s="1"/>
  <c r="N121"/>
  <c r="T121" s="1"/>
  <c r="N122"/>
  <c r="T122" s="1"/>
  <c r="N123"/>
  <c r="T123" s="1"/>
  <c r="N124"/>
  <c r="T124" s="1"/>
  <c r="N125"/>
  <c r="T125" s="1"/>
  <c r="N126"/>
  <c r="T126" s="1"/>
  <c r="N127"/>
  <c r="T127" s="1"/>
  <c r="N128"/>
  <c r="T128" s="1"/>
  <c r="N129"/>
  <c r="T129" s="1"/>
  <c r="N100"/>
  <c r="T100" s="1"/>
  <c r="N55"/>
  <c r="T55" s="1"/>
  <c r="N56"/>
  <c r="T56" s="1"/>
  <c r="N57"/>
  <c r="N58"/>
  <c r="T58" s="1"/>
  <c r="N59"/>
  <c r="T59" s="1"/>
  <c r="N60"/>
  <c r="T60" s="1"/>
  <c r="N61"/>
  <c r="T61" s="1"/>
  <c r="N62"/>
  <c r="T62" s="1"/>
  <c r="N63"/>
  <c r="T63" s="1"/>
  <c r="N64"/>
  <c r="T64" s="1"/>
  <c r="N65"/>
  <c r="T65" s="1"/>
  <c r="N66"/>
  <c r="T66" s="1"/>
  <c r="N67"/>
  <c r="T67" s="1"/>
  <c r="N68"/>
  <c r="T68" s="1"/>
  <c r="N69"/>
  <c r="T69" s="1"/>
  <c r="N70"/>
  <c r="T70" s="1"/>
  <c r="N71"/>
  <c r="T71" s="1"/>
  <c r="N72"/>
  <c r="T72" s="1"/>
  <c r="N73"/>
  <c r="T73" s="1"/>
  <c r="N74"/>
  <c r="T74" s="1"/>
  <c r="N75"/>
  <c r="T75" s="1"/>
  <c r="N76"/>
  <c r="T76" s="1"/>
  <c r="N77"/>
  <c r="T77" s="1"/>
  <c r="N78"/>
  <c r="T78" s="1"/>
  <c r="N79"/>
  <c r="T79" s="1"/>
  <c r="N80"/>
  <c r="T80" s="1"/>
  <c r="N81"/>
  <c r="T81" s="1"/>
  <c r="N54"/>
  <c r="N10"/>
  <c r="T10" s="1"/>
  <c r="N11"/>
  <c r="T11" s="1"/>
  <c r="N12"/>
  <c r="T12" s="1"/>
  <c r="N13"/>
  <c r="T13" s="1"/>
  <c r="N14"/>
  <c r="T14" s="1"/>
  <c r="N15"/>
  <c r="T15" s="1"/>
  <c r="N16"/>
  <c r="T16" s="1"/>
  <c r="N17"/>
  <c r="N18"/>
  <c r="T18" s="1"/>
  <c r="N19"/>
  <c r="T19" s="1"/>
  <c r="N20"/>
  <c r="T20" s="1"/>
  <c r="N21"/>
  <c r="T21" s="1"/>
  <c r="N22"/>
  <c r="T22" s="1"/>
  <c r="N23"/>
  <c r="T23" s="1"/>
  <c r="N24"/>
  <c r="T24" s="1"/>
  <c r="N25"/>
  <c r="T25" s="1"/>
  <c r="N26"/>
  <c r="T26" s="1"/>
  <c r="N27"/>
  <c r="T27" s="1"/>
  <c r="N28"/>
  <c r="T28" s="1"/>
  <c r="N29"/>
  <c r="N30"/>
  <c r="T30" s="1"/>
  <c r="N31"/>
  <c r="T31" s="1"/>
  <c r="N32"/>
  <c r="N33"/>
  <c r="N34"/>
  <c r="T34" s="1"/>
  <c r="N35"/>
  <c r="T35" s="1"/>
  <c r="N36"/>
  <c r="T36" s="1"/>
  <c r="N37"/>
  <c r="T37" s="1"/>
  <c r="N38"/>
  <c r="T38" s="1"/>
  <c r="N9"/>
  <c r="T9" s="1"/>
  <c r="J87" i="14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86"/>
  <c r="J85" i="13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84"/>
  <c r="T108" i="4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00"/>
  <c r="J47" i="14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46"/>
  <c r="J45" i="13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44"/>
  <c r="T57" i="4"/>
  <c r="T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54"/>
  <c r="R54"/>
  <c r="J8" i="14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7"/>
  <c r="J6" i="13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5"/>
  <c r="T17" i="4"/>
  <c r="T29"/>
  <c r="T32"/>
  <c r="T33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9"/>
  <c r="F138"/>
  <c r="E138"/>
  <c r="D138"/>
  <c r="F137"/>
  <c r="E137"/>
  <c r="D137"/>
  <c r="F93"/>
  <c r="E93"/>
  <c r="D93"/>
  <c r="F92"/>
  <c r="E92"/>
  <c r="D92"/>
  <c r="D47"/>
  <c r="E47"/>
  <c r="F47"/>
  <c r="E46"/>
  <c r="F46"/>
  <c r="D46"/>
  <c r="G138"/>
  <c r="G137"/>
  <c r="G93"/>
  <c r="G92"/>
  <c r="G47"/>
  <c r="G46"/>
  <c r="G117" i="14"/>
  <c r="G116"/>
  <c r="K115"/>
  <c r="L115" s="1"/>
  <c r="K114"/>
  <c r="L114" s="1"/>
  <c r="K1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G78"/>
  <c r="G77"/>
  <c r="K74"/>
  <c r="L74" s="1"/>
  <c r="K73"/>
  <c r="L73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G38"/>
  <c r="G37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113" i="13"/>
  <c r="L113" s="1"/>
  <c r="K112"/>
  <c r="L112" s="1"/>
  <c r="K111"/>
  <c r="L111" s="1"/>
  <c r="K110"/>
  <c r="L110" s="1"/>
  <c r="K109"/>
  <c r="L109" s="1"/>
  <c r="K108"/>
  <c r="L108" s="1"/>
  <c r="K107"/>
  <c r="L107" s="1"/>
  <c r="K106"/>
  <c r="L106" s="1"/>
  <c r="K105"/>
  <c r="L105" s="1"/>
  <c r="K104"/>
  <c r="L104" s="1"/>
  <c r="K103"/>
  <c r="L103" s="1"/>
  <c r="K102"/>
  <c r="L102" s="1"/>
  <c r="K101"/>
  <c r="L101" s="1"/>
  <c r="K100"/>
  <c r="L100" s="1"/>
  <c r="K99"/>
  <c r="L99" s="1"/>
  <c r="K98"/>
  <c r="L98" s="1"/>
  <c r="K97"/>
  <c r="L97" s="1"/>
  <c r="K96"/>
  <c r="L96" s="1"/>
  <c r="K95"/>
  <c r="L95" s="1"/>
  <c r="K94"/>
  <c r="L94" s="1"/>
  <c r="K93"/>
  <c r="L93" s="1"/>
  <c r="K92"/>
  <c r="L92" s="1"/>
  <c r="K91"/>
  <c r="L91" s="1"/>
  <c r="K90"/>
  <c r="L90" s="1"/>
  <c r="K89"/>
  <c r="L89" s="1"/>
  <c r="K88"/>
  <c r="L88" s="1"/>
  <c r="K87"/>
  <c r="L87" s="1"/>
  <c r="K86"/>
  <c r="L86" s="1"/>
  <c r="K85"/>
  <c r="L85" s="1"/>
  <c r="K84"/>
  <c r="L84" s="1"/>
  <c r="K72"/>
  <c r="L72" s="1"/>
  <c r="K71"/>
  <c r="L71" s="1"/>
  <c r="K70"/>
  <c r="L70" s="1"/>
  <c r="K69"/>
  <c r="L69" s="1"/>
  <c r="K68"/>
  <c r="L68" s="1"/>
  <c r="K67"/>
  <c r="L67" s="1"/>
  <c r="K66"/>
  <c r="L66" s="1"/>
  <c r="K65"/>
  <c r="L65" s="1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6"/>
  <c r="L6" s="1"/>
  <c r="K7"/>
  <c r="L7" s="1"/>
  <c r="K8"/>
  <c r="L8" s="1"/>
  <c r="K9"/>
  <c r="L9" s="1"/>
  <c r="K10"/>
  <c r="L10" s="1"/>
  <c r="K11"/>
  <c r="L11" s="1"/>
  <c r="K12"/>
  <c r="L12" s="1"/>
  <c r="K13"/>
  <c r="L13" s="1"/>
  <c r="K14"/>
  <c r="L14" s="1"/>
  <c r="K15"/>
  <c r="L15" s="1"/>
  <c r="K16"/>
  <c r="L16" s="1"/>
  <c r="K17"/>
  <c r="L17" s="1"/>
  <c r="K18"/>
  <c r="L18" s="1"/>
  <c r="K19"/>
  <c r="L19" s="1"/>
  <c r="K20"/>
  <c r="L20" s="1"/>
  <c r="K21"/>
  <c r="L21" s="1"/>
  <c r="K22"/>
  <c r="L22" s="1"/>
  <c r="K23"/>
  <c r="L23" s="1"/>
  <c r="K24"/>
  <c r="L24" s="1"/>
  <c r="K25"/>
  <c r="L25" s="1"/>
  <c r="K26"/>
  <c r="L26" s="1"/>
  <c r="K27"/>
  <c r="L27" s="1"/>
  <c r="K28"/>
  <c r="L28" s="1"/>
  <c r="K29"/>
  <c r="L29" s="1"/>
  <c r="K30"/>
  <c r="L30" s="1"/>
  <c r="K31"/>
  <c r="L31" s="1"/>
  <c r="K32"/>
  <c r="L32" s="1"/>
  <c r="K33"/>
  <c r="K34"/>
  <c r="L34" s="1"/>
  <c r="K5"/>
  <c r="L5" s="1"/>
  <c r="L33"/>
  <c r="J138" i="4"/>
  <c r="I138"/>
  <c r="H138"/>
  <c r="C138"/>
  <c r="J137"/>
  <c r="I137"/>
  <c r="H137"/>
  <c r="C137"/>
  <c r="J93"/>
  <c r="I93"/>
  <c r="H93"/>
  <c r="C93"/>
  <c r="J92"/>
  <c r="I92"/>
  <c r="H92"/>
  <c r="C92"/>
  <c r="J47"/>
  <c r="J46"/>
  <c r="I47"/>
  <c r="I46"/>
  <c r="H47"/>
  <c r="H46"/>
  <c r="C47"/>
  <c r="C46"/>
  <c r="V86"/>
  <c r="U86"/>
  <c r="V131"/>
  <c r="U131"/>
  <c r="X129"/>
  <c r="W129"/>
  <c r="X128"/>
  <c r="W128"/>
  <c r="X127"/>
  <c r="W127"/>
  <c r="X126"/>
  <c r="W126"/>
  <c r="X125"/>
  <c r="W125"/>
  <c r="X124"/>
  <c r="W124"/>
  <c r="X123"/>
  <c r="W123"/>
  <c r="X122"/>
  <c r="W122"/>
  <c r="X121"/>
  <c r="W121"/>
  <c r="X120"/>
  <c r="W120"/>
  <c r="X119"/>
  <c r="W119"/>
  <c r="X118"/>
  <c r="W118"/>
  <c r="X117"/>
  <c r="W117"/>
  <c r="X116"/>
  <c r="W116"/>
  <c r="X115"/>
  <c r="W115"/>
  <c r="X114"/>
  <c r="W114"/>
  <c r="X113"/>
  <c r="W113"/>
  <c r="X112"/>
  <c r="W112"/>
  <c r="X111"/>
  <c r="W111"/>
  <c r="X110"/>
  <c r="W110"/>
  <c r="X109"/>
  <c r="W109"/>
  <c r="X108"/>
  <c r="W108"/>
  <c r="X107"/>
  <c r="W107"/>
  <c r="X106"/>
  <c r="W106"/>
  <c r="X105"/>
  <c r="W105"/>
  <c r="X104"/>
  <c r="W104"/>
  <c r="X103"/>
  <c r="W103"/>
  <c r="X102"/>
  <c r="W102"/>
  <c r="X101"/>
  <c r="W101"/>
  <c r="X100"/>
  <c r="W100"/>
  <c r="X81"/>
  <c r="W81"/>
  <c r="X80"/>
  <c r="W80"/>
  <c r="X79"/>
  <c r="W79"/>
  <c r="X78"/>
  <c r="W78"/>
  <c r="X77"/>
  <c r="W77"/>
  <c r="X76"/>
  <c r="W76"/>
  <c r="X75"/>
  <c r="W75"/>
  <c r="X74"/>
  <c r="W74"/>
  <c r="X73"/>
  <c r="W73"/>
  <c r="X72"/>
  <c r="W72"/>
  <c r="X71"/>
  <c r="W71"/>
  <c r="X70"/>
  <c r="W70"/>
  <c r="X69"/>
  <c r="W69"/>
  <c r="X68"/>
  <c r="W68"/>
  <c r="X67"/>
  <c r="W67"/>
  <c r="X66"/>
  <c r="W66"/>
  <c r="X65"/>
  <c r="W65"/>
  <c r="X64"/>
  <c r="W64"/>
  <c r="X63"/>
  <c r="W63"/>
  <c r="X62"/>
  <c r="W62"/>
  <c r="X61"/>
  <c r="W61"/>
  <c r="X60"/>
  <c r="W60"/>
  <c r="X59"/>
  <c r="W59"/>
  <c r="X58"/>
  <c r="W58"/>
  <c r="X57"/>
  <c r="W57"/>
  <c r="X56"/>
  <c r="W56"/>
  <c r="X55"/>
  <c r="W55"/>
  <c r="X54"/>
  <c r="W54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9"/>
  <c r="V40"/>
  <c r="U40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9"/>
  <c r="J76" i="13" l="1"/>
  <c r="J36"/>
  <c r="M138" i="4"/>
  <c r="S131"/>
  <c r="S86"/>
  <c r="Q86"/>
  <c r="M47"/>
  <c r="N40"/>
  <c r="N86"/>
  <c r="N131"/>
  <c r="R40"/>
  <c r="Q131"/>
  <c r="K138" s="1"/>
  <c r="J115" i="13"/>
  <c r="W86" i="4"/>
  <c r="M93"/>
  <c r="W131"/>
  <c r="L76" i="13"/>
  <c r="T40" i="4"/>
  <c r="L47" s="1"/>
  <c r="L117" i="14"/>
  <c r="K117"/>
  <c r="J117"/>
  <c r="L115" i="13"/>
  <c r="K115"/>
  <c r="J78" i="14"/>
  <c r="L78"/>
  <c r="K78"/>
  <c r="K76" i="13"/>
  <c r="J38" i="14"/>
  <c r="K38"/>
  <c r="L38"/>
  <c r="L36" i="13"/>
  <c r="K36"/>
  <c r="T86" i="4"/>
  <c r="Q40"/>
  <c r="S40"/>
  <c r="W40"/>
  <c r="R86"/>
  <c r="X86"/>
  <c r="X131"/>
  <c r="X40"/>
  <c r="R131"/>
  <c r="T131"/>
  <c r="K93" l="1"/>
  <c r="L93"/>
  <c r="N138"/>
  <c r="N47"/>
  <c r="N93"/>
  <c r="K47"/>
  <c r="L138"/>
</calcChain>
</file>

<file path=xl/sharedStrings.xml><?xml version="1.0" encoding="utf-8"?>
<sst xmlns="http://schemas.openxmlformats.org/spreadsheetml/2006/main" count="513" uniqueCount="46">
  <si>
    <t>PER OGNI API TPP (API Northbound TPP)</t>
  </si>
  <si>
    <t>Giorno</t>
  </si>
  <si>
    <t>Totale mensile</t>
  </si>
  <si>
    <t>Media giornaliera su base mensile</t>
  </si>
  <si>
    <t>Precondizioni:</t>
  </si>
  <si>
    <t>I report vengono condivisi con le banche su base trimestrale</t>
  </si>
  <si>
    <t>La disponibilità indicata nei seguenti KPI è calcolata al netto delle operazioni di manutenzione pianificata degli impianti</t>
  </si>
  <si>
    <t>Utenti/servizi coinvolti</t>
  </si>
  <si>
    <t>PER OGNI API ASPSP E PER OGNI ASPSP (API Southbound Banche)</t>
  </si>
  <si>
    <t>COMPLESSIVO LATO NB (API Northbound TPP)</t>
  </si>
  <si>
    <t>COMPLESSIVO LATO SB PER OGNI ASPSP (API Southbound Banche)</t>
  </si>
  <si>
    <t>LATO NB (API Northbound TPP)</t>
  </si>
  <si>
    <t>LATO SB PER OGNI ASPSP (API Southbound Banche)</t>
  </si>
  <si>
    <t>Note/ Descrizione</t>
  </si>
  <si>
    <t>Per indisponibilità del servizio si intende il tempo intercorso tra la prima di cinque chiamate consecutive ad una o diverse API andate in timeout (ogni chiamata non deve avere una risposta entro 30 secondi) e la successiva chiamata andata a buon fine lato Gateway.</t>
  </si>
  <si>
    <t>Numero totale di chiamate (OK + KO)</t>
  </si>
  <si>
    <t>Numero di chiamate con HTTP Status 5xx</t>
  </si>
  <si>
    <t>Numero di chiamate con HTTP Status 5xx (casi in cui non è stato possibile raggiungere i sistemi banca)</t>
  </si>
  <si>
    <t>Percentuale di chiamate con HTTP Status 5xx (casi in cui non è stato possibile raggiungere i sistemi banca)</t>
  </si>
  <si>
    <t>Numero di chiamate con errore applicativo</t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</si>
  <si>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applicativi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</si>
  <si>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di raggiungibilità/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</si>
  <si>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tot errori / tot chiamate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</si>
  <si>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indisponibilità / 24h</t>
    </r>
  </si>
  <si>
    <r>
      <t xml:space="preserve">calcolato come:
</t>
    </r>
    <r>
      <rPr>
        <b/>
        <sz val="9"/>
        <color theme="1"/>
        <rFont val="Calibri"/>
        <family val="2"/>
        <scheme val="minor"/>
      </rPr>
      <t>100 - %downtime</t>
    </r>
  </si>
  <si>
    <t>Durata media (ms)</t>
  </si>
  <si>
    <t>Tempo di indisponibilità</t>
  </si>
  <si>
    <t>Numero di chiamate</t>
  </si>
  <si>
    <t>Numero di errori</t>
  </si>
  <si>
    <t>Percentuale errori</t>
  </si>
  <si>
    <t>Tasso di errori applicativi</t>
  </si>
  <si>
    <t>Tasso di errori per irraggiungibilità</t>
  </si>
  <si>
    <t>% downtime</t>
  </si>
  <si>
    <t>% uptime</t>
  </si>
  <si>
    <t>n.a.</t>
  </si>
  <si>
    <t>KPI</t>
  </si>
  <si>
    <t>Numero di chiamate con errori</t>
  </si>
  <si>
    <t>PER OGNI API
SERVIZI IB/MB</t>
  </si>
  <si>
    <t>Chiamate di tipo AISP
(Art.36(1)(a) RTS)</t>
  </si>
  <si>
    <t>Chiamate di tipo PISP
(Art.66(4)(b) PSD2, Art.36(1)(b) RTS)</t>
  </si>
  <si>
    <t>Chiamate di tipo CBPII
(Art.65(3) PSD2, Art.36(1)(c) RTS)</t>
  </si>
  <si>
    <t>STATISTICA COMPLESSIVA CBI GLOBE (NB + SB)</t>
  </si>
  <si>
    <t>API MB+</t>
  </si>
  <si>
    <t>API SERVIZI IB/MB</t>
  </si>
  <si>
    <t>PER OGNI API MB+</t>
  </si>
  <si>
    <t>PER OGNI API SERVIZI IB/MB</t>
  </si>
</sst>
</file>

<file path=xl/styles.xml><?xml version="1.0" encoding="utf-8"?>
<styleSheet xmlns="http://schemas.openxmlformats.org/spreadsheetml/2006/main">
  <numFmts count="1">
    <numFmt numFmtId="164" formatCode="#,##0.000"/>
  </numFmts>
  <fonts count="7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 wrapText="1"/>
    </xf>
    <xf numFmtId="16" fontId="5" fillId="5" borderId="1" xfId="0" applyNumberFormat="1" applyFont="1" applyFill="1" applyBorder="1" applyAlignment="1">
      <alignment vertical="center"/>
    </xf>
    <xf numFmtId="16" fontId="5" fillId="4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" fontId="1" fillId="6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6" fontId="5" fillId="0" borderId="1" xfId="0" applyNumberFormat="1" applyFont="1" applyFill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B1:X138"/>
  <sheetViews>
    <sheetView tabSelected="1" workbookViewId="0">
      <selection activeCell="D187" sqref="D187"/>
    </sheetView>
  </sheetViews>
  <sheetFormatPr defaultRowHeight="12.75"/>
  <cols>
    <col min="1" max="1" width="3.28515625" style="1" customWidth="1"/>
    <col min="2" max="2" width="15.28515625" style="1" bestFit="1" customWidth="1"/>
    <col min="3" max="3" width="16.7109375" style="1" customWidth="1"/>
    <col min="4" max="4" width="20.140625" style="1" bestFit="1" customWidth="1"/>
    <col min="5" max="7" width="20.140625" style="1" customWidth="1"/>
    <col min="8" max="9" width="22.5703125" style="1" bestFit="1" customWidth="1"/>
    <col min="10" max="10" width="19.5703125" style="1" bestFit="1" customWidth="1"/>
    <col min="11" max="11" width="20.7109375" style="1" bestFit="1" customWidth="1"/>
    <col min="12" max="12" width="28.28515625" style="1" bestFit="1" customWidth="1"/>
    <col min="13" max="13" width="16" style="1" bestFit="1" customWidth="1"/>
    <col min="14" max="14" width="17.140625" style="1" bestFit="1" customWidth="1"/>
    <col min="15" max="16" width="16" style="1" bestFit="1" customWidth="1"/>
    <col min="17" max="17" width="23.42578125" style="1" bestFit="1" customWidth="1"/>
    <col min="18" max="18" width="32" style="1" bestFit="1" customWidth="1"/>
    <col min="19" max="19" width="23.42578125" style="1" bestFit="1" customWidth="1"/>
    <col min="20" max="20" width="32" style="1" bestFit="1" customWidth="1"/>
    <col min="21" max="22" width="12.42578125" style="1" bestFit="1" customWidth="1"/>
    <col min="23" max="23" width="21.28515625" style="1" customWidth="1"/>
    <col min="24" max="24" width="9.7109375" style="1" bestFit="1" customWidth="1"/>
    <col min="25" max="16384" width="9.140625" style="1"/>
  </cols>
  <sheetData>
    <row r="1" spans="2:24">
      <c r="B1" s="7" t="s">
        <v>4</v>
      </c>
    </row>
    <row r="2" spans="2:24">
      <c r="B2" s="1">
        <v>1</v>
      </c>
      <c r="C2" s="1" t="s">
        <v>5</v>
      </c>
    </row>
    <row r="3" spans="2:24">
      <c r="B3" s="1">
        <v>2</v>
      </c>
      <c r="C3" s="1" t="s">
        <v>6</v>
      </c>
    </row>
    <row r="6" spans="2:24" ht="63.75">
      <c r="B6" s="5" t="s">
        <v>7</v>
      </c>
      <c r="C6" s="2" t="s">
        <v>0</v>
      </c>
      <c r="D6" s="2" t="s">
        <v>8</v>
      </c>
      <c r="E6" s="2" t="s">
        <v>8</v>
      </c>
      <c r="F6" s="2" t="s">
        <v>8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11</v>
      </c>
      <c r="M6" s="2" t="s">
        <v>12</v>
      </c>
      <c r="N6" s="2" t="s">
        <v>12</v>
      </c>
      <c r="O6" s="2" t="s">
        <v>11</v>
      </c>
      <c r="P6" s="2" t="s">
        <v>12</v>
      </c>
      <c r="Q6" s="2" t="s">
        <v>11</v>
      </c>
      <c r="R6" s="2" t="s">
        <v>11</v>
      </c>
      <c r="S6" s="2" t="s">
        <v>12</v>
      </c>
      <c r="T6" s="2" t="s">
        <v>12</v>
      </c>
      <c r="U6" s="2" t="s">
        <v>11</v>
      </c>
      <c r="V6" s="2" t="s">
        <v>12</v>
      </c>
      <c r="W6" s="2" t="s">
        <v>11</v>
      </c>
      <c r="X6" s="2" t="s">
        <v>12</v>
      </c>
    </row>
    <row r="7" spans="2:24" ht="144">
      <c r="B7" s="6" t="s">
        <v>13</v>
      </c>
      <c r="C7" s="8"/>
      <c r="D7" s="9"/>
      <c r="E7" s="9" t="s">
        <v>38</v>
      </c>
      <c r="F7" s="9" t="s">
        <v>39</v>
      </c>
      <c r="G7" s="9" t="s">
        <v>40</v>
      </c>
      <c r="H7" s="9" t="s">
        <v>14</v>
      </c>
      <c r="I7" s="9" t="s">
        <v>14</v>
      </c>
      <c r="J7" s="9" t="s">
        <v>15</v>
      </c>
      <c r="K7" s="9" t="s">
        <v>15</v>
      </c>
      <c r="L7" s="9" t="s">
        <v>16</v>
      </c>
      <c r="M7" s="9" t="s">
        <v>17</v>
      </c>
      <c r="N7" s="9" t="s">
        <v>18</v>
      </c>
      <c r="O7" s="9" t="s">
        <v>19</v>
      </c>
      <c r="P7" s="9" t="s">
        <v>19</v>
      </c>
      <c r="Q7" s="9" t="s">
        <v>20</v>
      </c>
      <c r="R7" s="9" t="s">
        <v>21</v>
      </c>
      <c r="S7" s="9" t="s">
        <v>22</v>
      </c>
      <c r="T7" s="9" t="s">
        <v>21</v>
      </c>
      <c r="U7" s="9" t="s">
        <v>23</v>
      </c>
      <c r="V7" s="9" t="s">
        <v>23</v>
      </c>
      <c r="W7" s="9" t="s">
        <v>24</v>
      </c>
      <c r="X7" s="9" t="s">
        <v>24</v>
      </c>
    </row>
    <row r="8" spans="2:24">
      <c r="B8" s="3" t="s">
        <v>1</v>
      </c>
      <c r="C8" s="11" t="s">
        <v>25</v>
      </c>
      <c r="D8" s="11" t="s">
        <v>25</v>
      </c>
      <c r="E8" s="11" t="s">
        <v>25</v>
      </c>
      <c r="F8" s="11" t="s">
        <v>25</v>
      </c>
      <c r="G8" s="11" t="s">
        <v>25</v>
      </c>
      <c r="H8" s="11" t="s">
        <v>26</v>
      </c>
      <c r="I8" s="11" t="s">
        <v>26</v>
      </c>
      <c r="J8" s="11" t="s">
        <v>27</v>
      </c>
      <c r="K8" s="11" t="s">
        <v>27</v>
      </c>
      <c r="L8" s="11" t="s">
        <v>28</v>
      </c>
      <c r="M8" s="11" t="s">
        <v>28</v>
      </c>
      <c r="N8" s="11" t="s">
        <v>29</v>
      </c>
      <c r="O8" s="11" t="s">
        <v>28</v>
      </c>
      <c r="P8" s="11" t="s">
        <v>28</v>
      </c>
      <c r="Q8" s="11" t="s">
        <v>30</v>
      </c>
      <c r="R8" s="11" t="s">
        <v>31</v>
      </c>
      <c r="S8" s="11" t="s">
        <v>30</v>
      </c>
      <c r="T8" s="11" t="s">
        <v>31</v>
      </c>
      <c r="U8" s="11" t="s">
        <v>32</v>
      </c>
      <c r="V8" s="11" t="s">
        <v>32</v>
      </c>
      <c r="W8" s="11" t="s">
        <v>33</v>
      </c>
      <c r="X8" s="11" t="s">
        <v>33</v>
      </c>
    </row>
    <row r="9" spans="2:24">
      <c r="B9" s="30">
        <v>44287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4">
        <v>0</v>
      </c>
      <c r="K9" s="4">
        <v>0</v>
      </c>
      <c r="L9" s="4">
        <v>0</v>
      </c>
      <c r="M9" s="4">
        <v>0</v>
      </c>
      <c r="N9" s="34">
        <f>IF(M9=0,0,M9/K9)</f>
        <v>0</v>
      </c>
      <c r="O9" s="4">
        <v>0</v>
      </c>
      <c r="P9" s="4">
        <v>0</v>
      </c>
      <c r="Q9" s="31">
        <f>IF(O9=0,0,O9/J9)</f>
        <v>0</v>
      </c>
      <c r="R9" s="31">
        <f>IF(L9=0,0,L9/J9)</f>
        <v>0</v>
      </c>
      <c r="S9" s="31">
        <f>IF(P9=0,0,P9/K9)</f>
        <v>0</v>
      </c>
      <c r="T9" s="31">
        <f>IF(N9=0,0,N9/K9)</f>
        <v>0</v>
      </c>
      <c r="U9" s="12">
        <v>0</v>
      </c>
      <c r="V9" s="12">
        <v>0</v>
      </c>
      <c r="W9" s="12">
        <f>100-U9</f>
        <v>100</v>
      </c>
      <c r="X9" s="12">
        <f>100-V9</f>
        <v>100</v>
      </c>
    </row>
    <row r="10" spans="2:24">
      <c r="B10" s="30">
        <v>44288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4">
        <v>0</v>
      </c>
      <c r="K10" s="4">
        <v>0</v>
      </c>
      <c r="L10" s="4">
        <v>0</v>
      </c>
      <c r="M10" s="4">
        <v>0</v>
      </c>
      <c r="N10" s="34">
        <f t="shared" ref="N10:N38" si="0">IF(M10=0,0,M10/K10)</f>
        <v>0</v>
      </c>
      <c r="O10" s="4">
        <v>0</v>
      </c>
      <c r="P10" s="4">
        <v>0</v>
      </c>
      <c r="Q10" s="31">
        <f t="shared" ref="Q10:Q38" si="1">IF(O10=0,0,O10/J10)</f>
        <v>0</v>
      </c>
      <c r="R10" s="31">
        <f t="shared" ref="R10:R38" si="2">IF(L10=0,0,L10/J10)</f>
        <v>0</v>
      </c>
      <c r="S10" s="31">
        <f t="shared" ref="S10:S38" si="3">IF(P10=0,0,P10/K10)</f>
        <v>0</v>
      </c>
      <c r="T10" s="31">
        <f t="shared" ref="T10:T38" si="4">IF(N10=0,0,N10/K10)</f>
        <v>0</v>
      </c>
      <c r="U10" s="12">
        <v>0</v>
      </c>
      <c r="V10" s="12">
        <v>0</v>
      </c>
      <c r="W10" s="12">
        <f t="shared" ref="W10:W38" si="5">100-U10</f>
        <v>100</v>
      </c>
      <c r="X10" s="12">
        <f t="shared" ref="X10:X38" si="6">100-V10</f>
        <v>100</v>
      </c>
    </row>
    <row r="11" spans="2:24">
      <c r="B11" s="19">
        <v>44289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4">
        <v>0</v>
      </c>
      <c r="K11" s="4">
        <v>0</v>
      </c>
      <c r="L11" s="4">
        <v>0</v>
      </c>
      <c r="M11" s="4">
        <v>0</v>
      </c>
      <c r="N11" s="34">
        <f t="shared" si="0"/>
        <v>0</v>
      </c>
      <c r="O11" s="4">
        <v>0</v>
      </c>
      <c r="P11" s="4">
        <v>0</v>
      </c>
      <c r="Q11" s="31">
        <f t="shared" si="1"/>
        <v>0</v>
      </c>
      <c r="R11" s="31">
        <f t="shared" si="2"/>
        <v>0</v>
      </c>
      <c r="S11" s="31">
        <f t="shared" si="3"/>
        <v>0</v>
      </c>
      <c r="T11" s="31">
        <f t="shared" si="4"/>
        <v>0</v>
      </c>
      <c r="U11" s="12">
        <v>0</v>
      </c>
      <c r="V11" s="12">
        <v>0</v>
      </c>
      <c r="W11" s="12">
        <f t="shared" si="5"/>
        <v>100</v>
      </c>
      <c r="X11" s="12">
        <f t="shared" si="6"/>
        <v>100</v>
      </c>
    </row>
    <row r="12" spans="2:24">
      <c r="B12" s="19">
        <v>44290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4">
        <v>0</v>
      </c>
      <c r="K12" s="4">
        <v>0</v>
      </c>
      <c r="L12" s="4">
        <v>0</v>
      </c>
      <c r="M12" s="4">
        <v>0</v>
      </c>
      <c r="N12" s="34">
        <f t="shared" si="0"/>
        <v>0</v>
      </c>
      <c r="O12" s="4">
        <v>0</v>
      </c>
      <c r="P12" s="4">
        <v>0</v>
      </c>
      <c r="Q12" s="31">
        <f t="shared" si="1"/>
        <v>0</v>
      </c>
      <c r="R12" s="31">
        <f t="shared" si="2"/>
        <v>0</v>
      </c>
      <c r="S12" s="31">
        <f t="shared" si="3"/>
        <v>0</v>
      </c>
      <c r="T12" s="31">
        <f t="shared" si="4"/>
        <v>0</v>
      </c>
      <c r="U12" s="12">
        <v>0</v>
      </c>
      <c r="V12" s="12">
        <v>0</v>
      </c>
      <c r="W12" s="12">
        <f t="shared" si="5"/>
        <v>100</v>
      </c>
      <c r="X12" s="12">
        <f t="shared" si="6"/>
        <v>100</v>
      </c>
    </row>
    <row r="13" spans="2:24">
      <c r="B13" s="30">
        <v>44291</v>
      </c>
      <c r="C13" s="12">
        <v>2138.1313333333333</v>
      </c>
      <c r="D13" s="12">
        <v>5073.8</v>
      </c>
      <c r="E13" s="12">
        <v>10010</v>
      </c>
      <c r="F13" s="12">
        <v>137.6</v>
      </c>
      <c r="G13" s="12">
        <v>0</v>
      </c>
      <c r="H13" s="12">
        <v>0</v>
      </c>
      <c r="I13" s="12">
        <v>0</v>
      </c>
      <c r="J13" s="4">
        <v>19</v>
      </c>
      <c r="K13" s="4">
        <v>6</v>
      </c>
      <c r="L13" s="4">
        <v>0</v>
      </c>
      <c r="M13" s="4">
        <v>0</v>
      </c>
      <c r="N13" s="34">
        <f t="shared" si="0"/>
        <v>0</v>
      </c>
      <c r="O13" s="4">
        <v>6</v>
      </c>
      <c r="P13" s="4">
        <v>5</v>
      </c>
      <c r="Q13" s="31">
        <f t="shared" si="1"/>
        <v>0.31578947368421051</v>
      </c>
      <c r="R13" s="31">
        <f t="shared" si="2"/>
        <v>0</v>
      </c>
      <c r="S13" s="31">
        <f t="shared" si="3"/>
        <v>0.83333333333333337</v>
      </c>
      <c r="T13" s="31">
        <f t="shared" si="4"/>
        <v>0</v>
      </c>
      <c r="U13" s="12">
        <v>0</v>
      </c>
      <c r="V13" s="12">
        <v>0</v>
      </c>
      <c r="W13" s="12">
        <f t="shared" si="5"/>
        <v>100</v>
      </c>
      <c r="X13" s="12">
        <f t="shared" si="6"/>
        <v>100</v>
      </c>
    </row>
    <row r="14" spans="2:24">
      <c r="B14" s="30">
        <v>44292</v>
      </c>
      <c r="C14" s="12">
        <v>2138.1313333333333</v>
      </c>
      <c r="D14" s="12">
        <v>5073.8</v>
      </c>
      <c r="E14" s="12">
        <v>10010</v>
      </c>
      <c r="F14" s="12">
        <v>137.6</v>
      </c>
      <c r="G14" s="12">
        <v>0</v>
      </c>
      <c r="H14" s="12">
        <v>0</v>
      </c>
      <c r="I14" s="12">
        <v>0</v>
      </c>
      <c r="J14" s="4">
        <v>19</v>
      </c>
      <c r="K14" s="4">
        <v>6</v>
      </c>
      <c r="L14" s="4">
        <v>0</v>
      </c>
      <c r="M14" s="4">
        <v>0</v>
      </c>
      <c r="N14" s="34">
        <f t="shared" si="0"/>
        <v>0</v>
      </c>
      <c r="O14" s="4">
        <v>6</v>
      </c>
      <c r="P14" s="4">
        <v>5</v>
      </c>
      <c r="Q14" s="31">
        <f t="shared" si="1"/>
        <v>0.31578947368421051</v>
      </c>
      <c r="R14" s="31">
        <f t="shared" si="2"/>
        <v>0</v>
      </c>
      <c r="S14" s="31">
        <f t="shared" si="3"/>
        <v>0.83333333333333337</v>
      </c>
      <c r="T14" s="31">
        <f t="shared" si="4"/>
        <v>0</v>
      </c>
      <c r="U14" s="12">
        <v>0</v>
      </c>
      <c r="V14" s="12">
        <v>0</v>
      </c>
      <c r="W14" s="12">
        <f t="shared" si="5"/>
        <v>100</v>
      </c>
      <c r="X14" s="12">
        <f t="shared" si="6"/>
        <v>100</v>
      </c>
    </row>
    <row r="15" spans="2:24">
      <c r="B15" s="30">
        <v>44293</v>
      </c>
      <c r="C15" s="12">
        <v>329.06975</v>
      </c>
      <c r="D15" s="12">
        <v>201.72733333333335</v>
      </c>
      <c r="E15" s="12">
        <v>221.5</v>
      </c>
      <c r="F15" s="12">
        <v>162.18199999999999</v>
      </c>
      <c r="G15" s="12">
        <v>0</v>
      </c>
      <c r="H15" s="12">
        <v>0</v>
      </c>
      <c r="I15" s="12">
        <v>0</v>
      </c>
      <c r="J15" s="4">
        <v>80</v>
      </c>
      <c r="K15" s="4">
        <v>14</v>
      </c>
      <c r="L15" s="4">
        <v>0</v>
      </c>
      <c r="M15" s="4">
        <v>0</v>
      </c>
      <c r="N15" s="34">
        <f t="shared" si="0"/>
        <v>0</v>
      </c>
      <c r="O15" s="4">
        <v>10</v>
      </c>
      <c r="P15" s="4">
        <v>4</v>
      </c>
      <c r="Q15" s="31">
        <f t="shared" si="1"/>
        <v>0.125</v>
      </c>
      <c r="R15" s="31">
        <f t="shared" si="2"/>
        <v>0</v>
      </c>
      <c r="S15" s="31">
        <f t="shared" si="3"/>
        <v>0.2857142857142857</v>
      </c>
      <c r="T15" s="31">
        <f t="shared" si="4"/>
        <v>0</v>
      </c>
      <c r="U15" s="12">
        <v>0</v>
      </c>
      <c r="V15" s="12">
        <v>0</v>
      </c>
      <c r="W15" s="12">
        <f t="shared" si="5"/>
        <v>100</v>
      </c>
      <c r="X15" s="12">
        <f t="shared" si="6"/>
        <v>100</v>
      </c>
    </row>
    <row r="16" spans="2:24">
      <c r="B16" s="30">
        <v>44294</v>
      </c>
      <c r="C16" s="12">
        <v>336.32099999999997</v>
      </c>
      <c r="D16" s="12">
        <v>261.125</v>
      </c>
      <c r="E16" s="12">
        <v>311</v>
      </c>
      <c r="F16" s="12">
        <v>211.25</v>
      </c>
      <c r="G16" s="12">
        <v>0</v>
      </c>
      <c r="H16" s="12">
        <v>0</v>
      </c>
      <c r="I16" s="12">
        <v>0</v>
      </c>
      <c r="J16" s="4">
        <v>46</v>
      </c>
      <c r="K16" s="4">
        <v>5</v>
      </c>
      <c r="L16" s="4">
        <v>0</v>
      </c>
      <c r="M16" s="4">
        <v>0</v>
      </c>
      <c r="N16" s="34">
        <f t="shared" si="0"/>
        <v>0</v>
      </c>
      <c r="O16" s="4">
        <v>1</v>
      </c>
      <c r="P16" s="4">
        <v>1</v>
      </c>
      <c r="Q16" s="31">
        <f t="shared" si="1"/>
        <v>2.1739130434782608E-2</v>
      </c>
      <c r="R16" s="31">
        <f t="shared" si="2"/>
        <v>0</v>
      </c>
      <c r="S16" s="31">
        <f t="shared" si="3"/>
        <v>0.2</v>
      </c>
      <c r="T16" s="31">
        <f t="shared" si="4"/>
        <v>0</v>
      </c>
      <c r="U16" s="12">
        <v>0</v>
      </c>
      <c r="V16" s="12">
        <v>0</v>
      </c>
      <c r="W16" s="12">
        <f t="shared" si="5"/>
        <v>100</v>
      </c>
      <c r="X16" s="12">
        <f t="shared" si="6"/>
        <v>100</v>
      </c>
    </row>
    <row r="17" spans="2:24">
      <c r="B17" s="30">
        <v>44295</v>
      </c>
      <c r="C17" s="12">
        <v>346.76299999999998</v>
      </c>
      <c r="D17" s="12">
        <v>211</v>
      </c>
      <c r="E17" s="12">
        <v>288</v>
      </c>
      <c r="F17" s="12">
        <v>134</v>
      </c>
      <c r="G17" s="12">
        <v>0</v>
      </c>
      <c r="H17" s="12">
        <v>0</v>
      </c>
      <c r="I17" s="12">
        <v>0</v>
      </c>
      <c r="J17" s="4">
        <v>81</v>
      </c>
      <c r="K17" s="4">
        <v>4</v>
      </c>
      <c r="L17" s="4">
        <v>0</v>
      </c>
      <c r="M17" s="4">
        <v>0</v>
      </c>
      <c r="N17" s="34">
        <f t="shared" si="0"/>
        <v>0</v>
      </c>
      <c r="O17" s="4">
        <v>1</v>
      </c>
      <c r="P17" s="4">
        <v>1</v>
      </c>
      <c r="Q17" s="31">
        <f t="shared" si="1"/>
        <v>1.2345679012345678E-2</v>
      </c>
      <c r="R17" s="31">
        <f t="shared" si="2"/>
        <v>0</v>
      </c>
      <c r="S17" s="31">
        <f t="shared" si="3"/>
        <v>0.25</v>
      </c>
      <c r="T17" s="31">
        <f t="shared" si="4"/>
        <v>0</v>
      </c>
      <c r="U17" s="12">
        <v>0</v>
      </c>
      <c r="V17" s="12">
        <v>0</v>
      </c>
      <c r="W17" s="12">
        <f t="shared" si="5"/>
        <v>100</v>
      </c>
      <c r="X17" s="12">
        <f t="shared" si="6"/>
        <v>100</v>
      </c>
    </row>
    <row r="18" spans="2:24">
      <c r="B18" s="19">
        <v>44296</v>
      </c>
      <c r="C18" s="12">
        <v>346.76299999999998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4">
        <v>81</v>
      </c>
      <c r="K18" s="4">
        <v>0</v>
      </c>
      <c r="L18" s="4">
        <v>0</v>
      </c>
      <c r="M18" s="4">
        <v>0</v>
      </c>
      <c r="N18" s="34">
        <f t="shared" si="0"/>
        <v>0</v>
      </c>
      <c r="O18" s="4">
        <v>1</v>
      </c>
      <c r="P18" s="4">
        <v>0</v>
      </c>
      <c r="Q18" s="31">
        <f t="shared" si="1"/>
        <v>1.2345679012345678E-2</v>
      </c>
      <c r="R18" s="31">
        <f t="shared" si="2"/>
        <v>0</v>
      </c>
      <c r="S18" s="31">
        <f t="shared" si="3"/>
        <v>0</v>
      </c>
      <c r="T18" s="31">
        <f t="shared" si="4"/>
        <v>0</v>
      </c>
      <c r="U18" s="12">
        <v>0</v>
      </c>
      <c r="V18" s="12">
        <v>0</v>
      </c>
      <c r="W18" s="12">
        <f t="shared" si="5"/>
        <v>100</v>
      </c>
      <c r="X18" s="12">
        <f t="shared" si="6"/>
        <v>100</v>
      </c>
    </row>
    <row r="19" spans="2:24">
      <c r="B19" s="19">
        <v>44297</v>
      </c>
      <c r="C19" s="12">
        <v>314.98599999999999</v>
      </c>
      <c r="D19" s="12">
        <v>350</v>
      </c>
      <c r="E19" s="12">
        <v>0</v>
      </c>
      <c r="F19" s="12">
        <v>350</v>
      </c>
      <c r="G19" s="12">
        <v>0</v>
      </c>
      <c r="H19" s="12">
        <v>0</v>
      </c>
      <c r="I19" s="12">
        <v>0</v>
      </c>
      <c r="J19" s="4">
        <v>74</v>
      </c>
      <c r="K19" s="4">
        <v>1</v>
      </c>
      <c r="L19" s="4">
        <v>0</v>
      </c>
      <c r="M19" s="4">
        <v>0</v>
      </c>
      <c r="N19" s="34">
        <f t="shared" si="0"/>
        <v>0</v>
      </c>
      <c r="O19" s="4">
        <v>0</v>
      </c>
      <c r="P19" s="4">
        <v>0</v>
      </c>
      <c r="Q19" s="31">
        <f t="shared" si="1"/>
        <v>0</v>
      </c>
      <c r="R19" s="31">
        <f t="shared" si="2"/>
        <v>0</v>
      </c>
      <c r="S19" s="31">
        <f t="shared" si="3"/>
        <v>0</v>
      </c>
      <c r="T19" s="31">
        <f t="shared" si="4"/>
        <v>0</v>
      </c>
      <c r="U19" s="12">
        <v>0</v>
      </c>
      <c r="V19" s="12">
        <v>0</v>
      </c>
      <c r="W19" s="12">
        <f t="shared" si="5"/>
        <v>100</v>
      </c>
      <c r="X19" s="12">
        <f t="shared" si="6"/>
        <v>100</v>
      </c>
    </row>
    <row r="20" spans="2:24">
      <c r="B20" s="30">
        <v>44298</v>
      </c>
      <c r="C20" s="12">
        <v>389.02850000000001</v>
      </c>
      <c r="D20" s="12">
        <v>227.16666666666666</v>
      </c>
      <c r="E20" s="12">
        <v>257.5</v>
      </c>
      <c r="F20" s="12">
        <v>166.5</v>
      </c>
      <c r="G20" s="12">
        <v>0</v>
      </c>
      <c r="H20" s="12">
        <v>0</v>
      </c>
      <c r="I20" s="12">
        <v>0</v>
      </c>
      <c r="J20" s="4">
        <v>50</v>
      </c>
      <c r="K20" s="4">
        <v>6</v>
      </c>
      <c r="L20" s="4">
        <v>0</v>
      </c>
      <c r="M20" s="4">
        <v>0</v>
      </c>
      <c r="N20" s="34">
        <f t="shared" si="0"/>
        <v>0</v>
      </c>
      <c r="O20" s="4">
        <v>1</v>
      </c>
      <c r="P20" s="4">
        <v>1</v>
      </c>
      <c r="Q20" s="31">
        <f t="shared" si="1"/>
        <v>0.02</v>
      </c>
      <c r="R20" s="31">
        <f t="shared" si="2"/>
        <v>0</v>
      </c>
      <c r="S20" s="31">
        <f t="shared" si="3"/>
        <v>0.16666666666666666</v>
      </c>
      <c r="T20" s="31">
        <f t="shared" si="4"/>
        <v>0</v>
      </c>
      <c r="U20" s="12">
        <v>0</v>
      </c>
      <c r="V20" s="12">
        <v>0</v>
      </c>
      <c r="W20" s="12">
        <f t="shared" si="5"/>
        <v>100</v>
      </c>
      <c r="X20" s="12">
        <f t="shared" si="6"/>
        <v>100</v>
      </c>
    </row>
    <row r="21" spans="2:24">
      <c r="B21" s="30">
        <v>44299</v>
      </c>
      <c r="C21" s="12">
        <v>389.02850000000001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4">
        <v>50</v>
      </c>
      <c r="K21" s="4">
        <v>0</v>
      </c>
      <c r="L21" s="4">
        <v>0</v>
      </c>
      <c r="M21" s="4">
        <v>0</v>
      </c>
      <c r="N21" s="34">
        <f t="shared" si="0"/>
        <v>0</v>
      </c>
      <c r="O21" s="4">
        <v>1</v>
      </c>
      <c r="P21" s="4">
        <v>0</v>
      </c>
      <c r="Q21" s="31">
        <f t="shared" si="1"/>
        <v>0.02</v>
      </c>
      <c r="R21" s="31">
        <f t="shared" si="2"/>
        <v>0</v>
      </c>
      <c r="S21" s="31">
        <f t="shared" si="3"/>
        <v>0</v>
      </c>
      <c r="T21" s="31">
        <f t="shared" si="4"/>
        <v>0</v>
      </c>
      <c r="U21" s="12">
        <v>0</v>
      </c>
      <c r="V21" s="12">
        <v>0</v>
      </c>
      <c r="W21" s="12">
        <f t="shared" si="5"/>
        <v>100</v>
      </c>
      <c r="X21" s="12">
        <f t="shared" si="6"/>
        <v>100</v>
      </c>
    </row>
    <row r="22" spans="2:24">
      <c r="B22" s="30">
        <v>44300</v>
      </c>
      <c r="C22" s="12">
        <v>324.36775</v>
      </c>
      <c r="D22" s="12">
        <v>177.667</v>
      </c>
      <c r="E22" s="12">
        <v>0</v>
      </c>
      <c r="F22" s="12">
        <v>177.667</v>
      </c>
      <c r="G22" s="12">
        <v>0</v>
      </c>
      <c r="H22" s="12">
        <v>0</v>
      </c>
      <c r="I22" s="12">
        <v>0</v>
      </c>
      <c r="J22" s="4">
        <v>91</v>
      </c>
      <c r="K22" s="4">
        <v>9</v>
      </c>
      <c r="L22" s="4">
        <v>0</v>
      </c>
      <c r="M22" s="4">
        <v>0</v>
      </c>
      <c r="N22" s="34">
        <f t="shared" si="0"/>
        <v>0</v>
      </c>
      <c r="O22" s="4">
        <v>1</v>
      </c>
      <c r="P22" s="4">
        <v>0</v>
      </c>
      <c r="Q22" s="31">
        <f t="shared" si="1"/>
        <v>1.098901098901099E-2</v>
      </c>
      <c r="R22" s="31">
        <f t="shared" si="2"/>
        <v>0</v>
      </c>
      <c r="S22" s="31">
        <f t="shared" si="3"/>
        <v>0</v>
      </c>
      <c r="T22" s="31">
        <f t="shared" si="4"/>
        <v>0</v>
      </c>
      <c r="U22" s="12">
        <v>0</v>
      </c>
      <c r="V22" s="12">
        <v>0</v>
      </c>
      <c r="W22" s="12">
        <f t="shared" si="5"/>
        <v>100</v>
      </c>
      <c r="X22" s="12">
        <f t="shared" si="6"/>
        <v>100</v>
      </c>
    </row>
    <row r="23" spans="2:24">
      <c r="B23" s="30">
        <v>44301</v>
      </c>
      <c r="C23" s="12">
        <v>271.5</v>
      </c>
      <c r="D23" s="12">
        <v>350.5</v>
      </c>
      <c r="E23" s="12">
        <v>0</v>
      </c>
      <c r="F23" s="12">
        <v>350.5</v>
      </c>
      <c r="G23" s="12">
        <v>0</v>
      </c>
      <c r="H23" s="12">
        <v>0</v>
      </c>
      <c r="I23" s="12">
        <v>0</v>
      </c>
      <c r="J23" s="4">
        <v>5</v>
      </c>
      <c r="K23" s="4">
        <v>2</v>
      </c>
      <c r="L23" s="4">
        <v>0</v>
      </c>
      <c r="M23" s="4">
        <v>0</v>
      </c>
      <c r="N23" s="34">
        <f t="shared" si="0"/>
        <v>0</v>
      </c>
      <c r="O23" s="4">
        <v>1</v>
      </c>
      <c r="P23" s="4">
        <v>0</v>
      </c>
      <c r="Q23" s="31">
        <f t="shared" si="1"/>
        <v>0.2</v>
      </c>
      <c r="R23" s="31">
        <f t="shared" si="2"/>
        <v>0</v>
      </c>
      <c r="S23" s="31">
        <f t="shared" si="3"/>
        <v>0</v>
      </c>
      <c r="T23" s="31">
        <f t="shared" si="4"/>
        <v>0</v>
      </c>
      <c r="U23" s="12">
        <v>0</v>
      </c>
      <c r="V23" s="12">
        <v>0</v>
      </c>
      <c r="W23" s="12">
        <f t="shared" si="5"/>
        <v>100</v>
      </c>
      <c r="X23" s="12">
        <f t="shared" si="6"/>
        <v>100</v>
      </c>
    </row>
    <row r="24" spans="2:24">
      <c r="B24" s="30">
        <v>44302</v>
      </c>
      <c r="C24" s="12">
        <v>246.19450000000001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4">
        <v>37</v>
      </c>
      <c r="K24" s="4">
        <v>0</v>
      </c>
      <c r="L24" s="4">
        <v>0</v>
      </c>
      <c r="M24" s="4">
        <v>0</v>
      </c>
      <c r="N24" s="34">
        <f t="shared" si="0"/>
        <v>0</v>
      </c>
      <c r="O24" s="4">
        <v>0</v>
      </c>
      <c r="P24" s="4">
        <v>0</v>
      </c>
      <c r="Q24" s="31">
        <f t="shared" si="1"/>
        <v>0</v>
      </c>
      <c r="R24" s="31">
        <f t="shared" si="2"/>
        <v>0</v>
      </c>
      <c r="S24" s="31">
        <f t="shared" si="3"/>
        <v>0</v>
      </c>
      <c r="T24" s="31">
        <f t="shared" si="4"/>
        <v>0</v>
      </c>
      <c r="U24" s="12">
        <v>0</v>
      </c>
      <c r="V24" s="12">
        <v>0</v>
      </c>
      <c r="W24" s="12">
        <f t="shared" si="5"/>
        <v>100</v>
      </c>
      <c r="X24" s="12">
        <f t="shared" si="6"/>
        <v>100</v>
      </c>
    </row>
    <row r="25" spans="2:24">
      <c r="B25" s="19">
        <v>44303</v>
      </c>
      <c r="C25" s="12">
        <v>246.19450000000001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4">
        <v>37</v>
      </c>
      <c r="K25" s="4">
        <v>0</v>
      </c>
      <c r="L25" s="4">
        <v>0</v>
      </c>
      <c r="M25" s="4">
        <v>0</v>
      </c>
      <c r="N25" s="34">
        <f t="shared" si="0"/>
        <v>0</v>
      </c>
      <c r="O25" s="4">
        <v>0</v>
      </c>
      <c r="P25" s="4">
        <v>0</v>
      </c>
      <c r="Q25" s="31">
        <f t="shared" si="1"/>
        <v>0</v>
      </c>
      <c r="R25" s="31">
        <f t="shared" si="2"/>
        <v>0</v>
      </c>
      <c r="S25" s="31">
        <f t="shared" si="3"/>
        <v>0</v>
      </c>
      <c r="T25" s="31">
        <f t="shared" si="4"/>
        <v>0</v>
      </c>
      <c r="U25" s="12">
        <v>0</v>
      </c>
      <c r="V25" s="12">
        <v>0</v>
      </c>
      <c r="W25" s="12">
        <f t="shared" si="5"/>
        <v>100</v>
      </c>
      <c r="X25" s="12">
        <f t="shared" si="6"/>
        <v>100</v>
      </c>
    </row>
    <row r="26" spans="2:24">
      <c r="B26" s="19">
        <v>44304</v>
      </c>
      <c r="C26" s="12">
        <v>246.19450000000001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4">
        <v>37</v>
      </c>
      <c r="K26" s="4">
        <v>0</v>
      </c>
      <c r="L26" s="4">
        <v>0</v>
      </c>
      <c r="M26" s="4">
        <v>0</v>
      </c>
      <c r="N26" s="34">
        <f t="shared" si="0"/>
        <v>0</v>
      </c>
      <c r="O26" s="4">
        <v>0</v>
      </c>
      <c r="P26" s="4">
        <v>0</v>
      </c>
      <c r="Q26" s="31">
        <f t="shared" si="1"/>
        <v>0</v>
      </c>
      <c r="R26" s="31">
        <f t="shared" si="2"/>
        <v>0</v>
      </c>
      <c r="S26" s="31">
        <f t="shared" si="3"/>
        <v>0</v>
      </c>
      <c r="T26" s="31">
        <f t="shared" si="4"/>
        <v>0</v>
      </c>
      <c r="U26" s="12">
        <v>0</v>
      </c>
      <c r="V26" s="12">
        <v>0</v>
      </c>
      <c r="W26" s="12">
        <f t="shared" si="5"/>
        <v>100</v>
      </c>
      <c r="X26" s="12">
        <f t="shared" si="6"/>
        <v>100</v>
      </c>
    </row>
    <row r="27" spans="2:24">
      <c r="B27" s="30">
        <v>44305</v>
      </c>
      <c r="C27" s="12">
        <v>246.19450000000001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4">
        <v>37</v>
      </c>
      <c r="K27" s="4">
        <v>0</v>
      </c>
      <c r="L27" s="4">
        <v>0</v>
      </c>
      <c r="M27" s="4">
        <v>0</v>
      </c>
      <c r="N27" s="34">
        <f t="shared" si="0"/>
        <v>0</v>
      </c>
      <c r="O27" s="4">
        <v>0</v>
      </c>
      <c r="P27" s="4">
        <v>0</v>
      </c>
      <c r="Q27" s="31">
        <f t="shared" si="1"/>
        <v>0</v>
      </c>
      <c r="R27" s="31">
        <f t="shared" si="2"/>
        <v>0</v>
      </c>
      <c r="S27" s="31">
        <f t="shared" si="3"/>
        <v>0</v>
      </c>
      <c r="T27" s="31">
        <f t="shared" si="4"/>
        <v>0</v>
      </c>
      <c r="U27" s="12">
        <v>0</v>
      </c>
      <c r="V27" s="12">
        <v>0</v>
      </c>
      <c r="W27" s="12">
        <f t="shared" si="5"/>
        <v>100</v>
      </c>
      <c r="X27" s="12">
        <f t="shared" si="6"/>
        <v>100</v>
      </c>
    </row>
    <row r="28" spans="2:24">
      <c r="B28" s="30">
        <v>44306</v>
      </c>
      <c r="C28" s="12">
        <v>424.66699999999997</v>
      </c>
      <c r="D28" s="12">
        <v>145.333</v>
      </c>
      <c r="E28" s="12">
        <v>0</v>
      </c>
      <c r="F28" s="12">
        <v>145.333</v>
      </c>
      <c r="G28" s="12">
        <v>0</v>
      </c>
      <c r="H28" s="12">
        <v>0</v>
      </c>
      <c r="I28" s="12">
        <v>0</v>
      </c>
      <c r="J28" s="4">
        <v>3</v>
      </c>
      <c r="K28" s="4">
        <v>3</v>
      </c>
      <c r="L28" s="4">
        <v>0</v>
      </c>
      <c r="M28" s="4">
        <v>0</v>
      </c>
      <c r="N28" s="34">
        <f t="shared" si="0"/>
        <v>0</v>
      </c>
      <c r="O28" s="4">
        <v>0</v>
      </c>
      <c r="P28" s="4">
        <v>0</v>
      </c>
      <c r="Q28" s="31">
        <f t="shared" si="1"/>
        <v>0</v>
      </c>
      <c r="R28" s="31">
        <f t="shared" si="2"/>
        <v>0</v>
      </c>
      <c r="S28" s="31">
        <f t="shared" si="3"/>
        <v>0</v>
      </c>
      <c r="T28" s="31">
        <f t="shared" si="4"/>
        <v>0</v>
      </c>
      <c r="U28" s="12">
        <v>0</v>
      </c>
      <c r="V28" s="12">
        <v>0</v>
      </c>
      <c r="W28" s="12">
        <f t="shared" si="5"/>
        <v>100</v>
      </c>
      <c r="X28" s="12">
        <f t="shared" si="6"/>
        <v>100</v>
      </c>
    </row>
    <row r="29" spans="2:24">
      <c r="B29" s="30">
        <v>44307</v>
      </c>
      <c r="C29" s="12">
        <v>274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4">
        <v>2</v>
      </c>
      <c r="K29" s="4">
        <v>0</v>
      </c>
      <c r="L29" s="4">
        <v>0</v>
      </c>
      <c r="M29" s="4">
        <v>0</v>
      </c>
      <c r="N29" s="34">
        <f t="shared" si="0"/>
        <v>0</v>
      </c>
      <c r="O29" s="4">
        <v>0</v>
      </c>
      <c r="P29" s="4">
        <v>0</v>
      </c>
      <c r="Q29" s="31">
        <f t="shared" si="1"/>
        <v>0</v>
      </c>
      <c r="R29" s="31">
        <f t="shared" si="2"/>
        <v>0</v>
      </c>
      <c r="S29" s="31">
        <f t="shared" si="3"/>
        <v>0</v>
      </c>
      <c r="T29" s="31">
        <f t="shared" si="4"/>
        <v>0</v>
      </c>
      <c r="U29" s="12">
        <v>0</v>
      </c>
      <c r="V29" s="12">
        <v>0</v>
      </c>
      <c r="W29" s="12">
        <f t="shared" si="5"/>
        <v>100</v>
      </c>
      <c r="X29" s="12">
        <f t="shared" si="6"/>
        <v>100</v>
      </c>
    </row>
    <row r="30" spans="2:24">
      <c r="B30" s="30">
        <v>44308</v>
      </c>
      <c r="C30" s="12">
        <v>274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4">
        <v>2</v>
      </c>
      <c r="K30" s="4">
        <v>0</v>
      </c>
      <c r="L30" s="4">
        <v>0</v>
      </c>
      <c r="M30" s="4">
        <v>0</v>
      </c>
      <c r="N30" s="34">
        <f t="shared" si="0"/>
        <v>0</v>
      </c>
      <c r="O30" s="4">
        <v>0</v>
      </c>
      <c r="P30" s="4">
        <v>0</v>
      </c>
      <c r="Q30" s="31">
        <f t="shared" si="1"/>
        <v>0</v>
      </c>
      <c r="R30" s="31">
        <f t="shared" si="2"/>
        <v>0</v>
      </c>
      <c r="S30" s="31">
        <f t="shared" si="3"/>
        <v>0</v>
      </c>
      <c r="T30" s="31">
        <f t="shared" si="4"/>
        <v>0</v>
      </c>
      <c r="U30" s="12">
        <v>0</v>
      </c>
      <c r="V30" s="12">
        <v>0</v>
      </c>
      <c r="W30" s="12">
        <f t="shared" si="5"/>
        <v>100</v>
      </c>
      <c r="X30" s="12">
        <f t="shared" si="6"/>
        <v>100</v>
      </c>
    </row>
    <row r="31" spans="2:24">
      <c r="B31" s="30">
        <v>44309</v>
      </c>
      <c r="C31" s="12">
        <v>274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4">
        <v>2</v>
      </c>
      <c r="K31" s="4">
        <v>0</v>
      </c>
      <c r="L31" s="4">
        <v>0</v>
      </c>
      <c r="M31" s="4">
        <v>0</v>
      </c>
      <c r="N31" s="34">
        <f t="shared" si="0"/>
        <v>0</v>
      </c>
      <c r="O31" s="4">
        <v>0</v>
      </c>
      <c r="P31" s="4">
        <v>0</v>
      </c>
      <c r="Q31" s="31">
        <f t="shared" si="1"/>
        <v>0</v>
      </c>
      <c r="R31" s="31">
        <f t="shared" si="2"/>
        <v>0</v>
      </c>
      <c r="S31" s="31">
        <f t="shared" si="3"/>
        <v>0</v>
      </c>
      <c r="T31" s="31">
        <f t="shared" si="4"/>
        <v>0</v>
      </c>
      <c r="U31" s="12">
        <v>0</v>
      </c>
      <c r="V31" s="12">
        <v>0</v>
      </c>
      <c r="W31" s="12">
        <f t="shared" si="5"/>
        <v>100</v>
      </c>
      <c r="X31" s="12">
        <f t="shared" si="6"/>
        <v>100</v>
      </c>
    </row>
    <row r="32" spans="2:24">
      <c r="B32" s="19">
        <v>44310</v>
      </c>
      <c r="C32" s="12">
        <v>274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4">
        <v>2</v>
      </c>
      <c r="K32" s="4">
        <v>0</v>
      </c>
      <c r="L32" s="4">
        <v>0</v>
      </c>
      <c r="M32" s="4">
        <v>0</v>
      </c>
      <c r="N32" s="34">
        <f t="shared" si="0"/>
        <v>0</v>
      </c>
      <c r="O32" s="4">
        <v>0</v>
      </c>
      <c r="P32" s="4">
        <v>0</v>
      </c>
      <c r="Q32" s="31">
        <f t="shared" si="1"/>
        <v>0</v>
      </c>
      <c r="R32" s="31">
        <f t="shared" si="2"/>
        <v>0</v>
      </c>
      <c r="S32" s="31">
        <f t="shared" si="3"/>
        <v>0</v>
      </c>
      <c r="T32" s="31">
        <f t="shared" si="4"/>
        <v>0</v>
      </c>
      <c r="U32" s="12">
        <v>0</v>
      </c>
      <c r="V32" s="12">
        <v>0</v>
      </c>
      <c r="W32" s="12">
        <f t="shared" si="5"/>
        <v>100</v>
      </c>
      <c r="X32" s="12">
        <f t="shared" si="6"/>
        <v>100</v>
      </c>
    </row>
    <row r="33" spans="2:24">
      <c r="B33" s="19">
        <v>44311</v>
      </c>
      <c r="C33" s="12">
        <v>572.5</v>
      </c>
      <c r="D33" s="12">
        <v>528</v>
      </c>
      <c r="E33" s="12">
        <v>528</v>
      </c>
      <c r="F33" s="12">
        <v>0</v>
      </c>
      <c r="G33" s="12">
        <v>0</v>
      </c>
      <c r="H33" s="12">
        <v>0</v>
      </c>
      <c r="I33" s="12">
        <v>0</v>
      </c>
      <c r="J33" s="4">
        <v>6</v>
      </c>
      <c r="K33" s="4">
        <v>2</v>
      </c>
      <c r="L33" s="4">
        <v>0</v>
      </c>
      <c r="M33" s="4">
        <v>0</v>
      </c>
      <c r="N33" s="34">
        <f t="shared" si="0"/>
        <v>0</v>
      </c>
      <c r="O33" s="4">
        <v>0</v>
      </c>
      <c r="P33" s="4">
        <v>0</v>
      </c>
      <c r="Q33" s="31">
        <f t="shared" si="1"/>
        <v>0</v>
      </c>
      <c r="R33" s="31">
        <f t="shared" si="2"/>
        <v>0</v>
      </c>
      <c r="S33" s="31">
        <f t="shared" si="3"/>
        <v>0</v>
      </c>
      <c r="T33" s="31">
        <f t="shared" si="4"/>
        <v>0</v>
      </c>
      <c r="U33" s="12">
        <v>0</v>
      </c>
      <c r="V33" s="12">
        <v>0</v>
      </c>
      <c r="W33" s="12">
        <f t="shared" si="5"/>
        <v>100</v>
      </c>
      <c r="X33" s="12">
        <f t="shared" si="6"/>
        <v>100</v>
      </c>
    </row>
    <row r="34" spans="2:24">
      <c r="B34" s="30">
        <v>44312</v>
      </c>
      <c r="C34" s="12">
        <v>516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4">
        <v>1</v>
      </c>
      <c r="K34" s="4">
        <v>0</v>
      </c>
      <c r="L34" s="4">
        <v>0</v>
      </c>
      <c r="M34" s="4">
        <v>0</v>
      </c>
      <c r="N34" s="34">
        <f t="shared" si="0"/>
        <v>0</v>
      </c>
      <c r="O34" s="4">
        <v>0</v>
      </c>
      <c r="P34" s="4">
        <v>0</v>
      </c>
      <c r="Q34" s="31">
        <f t="shared" si="1"/>
        <v>0</v>
      </c>
      <c r="R34" s="31">
        <f t="shared" si="2"/>
        <v>0</v>
      </c>
      <c r="S34" s="31">
        <f t="shared" si="3"/>
        <v>0</v>
      </c>
      <c r="T34" s="31">
        <f t="shared" si="4"/>
        <v>0</v>
      </c>
      <c r="U34" s="12">
        <v>0</v>
      </c>
      <c r="V34" s="12">
        <v>0</v>
      </c>
      <c r="W34" s="12">
        <f t="shared" si="5"/>
        <v>100</v>
      </c>
      <c r="X34" s="12">
        <f t="shared" si="6"/>
        <v>100</v>
      </c>
    </row>
    <row r="35" spans="2:24">
      <c r="B35" s="30">
        <v>44313</v>
      </c>
      <c r="C35" s="12">
        <v>1016</v>
      </c>
      <c r="D35" s="12">
        <v>1478</v>
      </c>
      <c r="E35" s="12">
        <v>1478</v>
      </c>
      <c r="F35" s="12">
        <v>0</v>
      </c>
      <c r="G35" s="12">
        <v>0</v>
      </c>
      <c r="H35" s="12">
        <v>0</v>
      </c>
      <c r="I35" s="12">
        <v>0</v>
      </c>
      <c r="J35" s="4">
        <v>4</v>
      </c>
      <c r="K35" s="4">
        <v>2</v>
      </c>
      <c r="L35" s="4">
        <v>0</v>
      </c>
      <c r="M35" s="4">
        <v>0</v>
      </c>
      <c r="N35" s="34">
        <f t="shared" si="0"/>
        <v>0</v>
      </c>
      <c r="O35" s="4">
        <v>0</v>
      </c>
      <c r="P35" s="4">
        <v>0</v>
      </c>
      <c r="Q35" s="31">
        <f t="shared" si="1"/>
        <v>0</v>
      </c>
      <c r="R35" s="31">
        <f t="shared" si="2"/>
        <v>0</v>
      </c>
      <c r="S35" s="31">
        <f t="shared" si="3"/>
        <v>0</v>
      </c>
      <c r="T35" s="31">
        <f t="shared" si="4"/>
        <v>0</v>
      </c>
      <c r="U35" s="12">
        <v>0</v>
      </c>
      <c r="V35" s="12">
        <v>0</v>
      </c>
      <c r="W35" s="12">
        <f t="shared" si="5"/>
        <v>100</v>
      </c>
      <c r="X35" s="12">
        <f t="shared" si="6"/>
        <v>100</v>
      </c>
    </row>
    <row r="36" spans="2:24">
      <c r="B36" s="30">
        <v>44314</v>
      </c>
      <c r="C36" s="12">
        <v>561.75</v>
      </c>
      <c r="D36" s="12">
        <v>456</v>
      </c>
      <c r="E36" s="12">
        <v>721</v>
      </c>
      <c r="F36" s="12">
        <v>191</v>
      </c>
      <c r="G36" s="12">
        <v>0</v>
      </c>
      <c r="H36" s="12">
        <v>0</v>
      </c>
      <c r="I36" s="12">
        <v>0</v>
      </c>
      <c r="J36" s="4">
        <v>4</v>
      </c>
      <c r="K36" s="4">
        <v>2</v>
      </c>
      <c r="L36" s="4">
        <v>0</v>
      </c>
      <c r="M36" s="4">
        <v>0</v>
      </c>
      <c r="N36" s="34">
        <f t="shared" si="0"/>
        <v>0</v>
      </c>
      <c r="O36" s="4">
        <v>0</v>
      </c>
      <c r="P36" s="4">
        <v>0</v>
      </c>
      <c r="Q36" s="31">
        <f t="shared" si="1"/>
        <v>0</v>
      </c>
      <c r="R36" s="31">
        <f t="shared" si="2"/>
        <v>0</v>
      </c>
      <c r="S36" s="31">
        <f t="shared" si="3"/>
        <v>0</v>
      </c>
      <c r="T36" s="31">
        <f t="shared" si="4"/>
        <v>0</v>
      </c>
      <c r="U36" s="12">
        <v>0</v>
      </c>
      <c r="V36" s="12">
        <v>0</v>
      </c>
      <c r="W36" s="12">
        <f t="shared" si="5"/>
        <v>100</v>
      </c>
      <c r="X36" s="12">
        <f t="shared" si="6"/>
        <v>100</v>
      </c>
    </row>
    <row r="37" spans="2:24">
      <c r="B37" s="30">
        <v>44315</v>
      </c>
      <c r="C37" s="12">
        <v>509.19420000000002</v>
      </c>
      <c r="D37" s="12">
        <v>556</v>
      </c>
      <c r="E37" s="12">
        <v>556</v>
      </c>
      <c r="F37" s="12">
        <v>0</v>
      </c>
      <c r="G37" s="12">
        <v>0</v>
      </c>
      <c r="H37" s="12">
        <v>0</v>
      </c>
      <c r="I37" s="12">
        <v>0</v>
      </c>
      <c r="J37" s="4">
        <v>39</v>
      </c>
      <c r="K37" s="4">
        <v>1</v>
      </c>
      <c r="L37" s="4">
        <v>0</v>
      </c>
      <c r="M37" s="4">
        <v>0</v>
      </c>
      <c r="N37" s="34">
        <f t="shared" si="0"/>
        <v>0</v>
      </c>
      <c r="O37" s="4">
        <v>0</v>
      </c>
      <c r="P37" s="4">
        <v>0</v>
      </c>
      <c r="Q37" s="31">
        <f t="shared" si="1"/>
        <v>0</v>
      </c>
      <c r="R37" s="31">
        <f t="shared" si="2"/>
        <v>0</v>
      </c>
      <c r="S37" s="31">
        <f t="shared" si="3"/>
        <v>0</v>
      </c>
      <c r="T37" s="31">
        <f t="shared" si="4"/>
        <v>0</v>
      </c>
      <c r="U37" s="12">
        <v>0</v>
      </c>
      <c r="V37" s="12">
        <v>0</v>
      </c>
      <c r="W37" s="12">
        <f t="shared" si="5"/>
        <v>100</v>
      </c>
      <c r="X37" s="12">
        <f t="shared" si="6"/>
        <v>100</v>
      </c>
    </row>
    <row r="38" spans="2:24">
      <c r="B38" s="30">
        <v>44316</v>
      </c>
      <c r="C38" s="12">
        <v>663</v>
      </c>
      <c r="D38" s="12">
        <v>747</v>
      </c>
      <c r="E38" s="12">
        <v>747</v>
      </c>
      <c r="F38" s="12">
        <v>0</v>
      </c>
      <c r="G38" s="12">
        <v>0</v>
      </c>
      <c r="H38" s="12">
        <v>0</v>
      </c>
      <c r="I38" s="12">
        <v>0</v>
      </c>
      <c r="J38" s="4">
        <v>3</v>
      </c>
      <c r="K38" s="4">
        <v>2</v>
      </c>
      <c r="L38" s="4">
        <v>0</v>
      </c>
      <c r="M38" s="4">
        <v>0</v>
      </c>
      <c r="N38" s="34">
        <f t="shared" si="0"/>
        <v>0</v>
      </c>
      <c r="O38" s="4">
        <v>0</v>
      </c>
      <c r="P38" s="4">
        <v>0</v>
      </c>
      <c r="Q38" s="31">
        <f t="shared" si="1"/>
        <v>0</v>
      </c>
      <c r="R38" s="31">
        <f t="shared" si="2"/>
        <v>0</v>
      </c>
      <c r="S38" s="31">
        <f t="shared" si="3"/>
        <v>0</v>
      </c>
      <c r="T38" s="31">
        <f t="shared" si="4"/>
        <v>0</v>
      </c>
      <c r="U38" s="12">
        <v>0</v>
      </c>
      <c r="V38" s="12">
        <v>0</v>
      </c>
      <c r="W38" s="12">
        <f t="shared" si="5"/>
        <v>100</v>
      </c>
      <c r="X38" s="12">
        <f t="shared" si="6"/>
        <v>100</v>
      </c>
    </row>
    <row r="39" spans="2:24">
      <c r="B39" s="14" t="s">
        <v>2</v>
      </c>
      <c r="C39" s="15">
        <v>41899.472999999998</v>
      </c>
      <c r="D39" s="15">
        <v>30523.632000000001</v>
      </c>
      <c r="E39" s="15">
        <v>28360</v>
      </c>
      <c r="F39" s="15">
        <v>2163.6320000000001</v>
      </c>
      <c r="G39" s="15">
        <v>0</v>
      </c>
      <c r="H39" s="15">
        <v>0</v>
      </c>
      <c r="I39" s="15">
        <v>0</v>
      </c>
      <c r="J39" s="15">
        <v>812</v>
      </c>
      <c r="K39" s="15">
        <v>65</v>
      </c>
      <c r="L39" s="15">
        <v>0</v>
      </c>
      <c r="M39" s="15">
        <v>0</v>
      </c>
      <c r="N39" s="33" t="s">
        <v>34</v>
      </c>
      <c r="O39" s="15">
        <v>29</v>
      </c>
      <c r="P39" s="15">
        <v>17</v>
      </c>
      <c r="Q39" s="16" t="s">
        <v>34</v>
      </c>
      <c r="R39" s="16" t="s">
        <v>34</v>
      </c>
      <c r="S39" s="16" t="s">
        <v>34</v>
      </c>
      <c r="T39" s="16" t="s">
        <v>34</v>
      </c>
      <c r="U39" s="16" t="s">
        <v>34</v>
      </c>
      <c r="V39" s="16" t="s">
        <v>34</v>
      </c>
      <c r="W39" s="16" t="s">
        <v>34</v>
      </c>
      <c r="X39" s="16" t="s">
        <v>34</v>
      </c>
    </row>
    <row r="40" spans="2:24" ht="25.5">
      <c r="B40" s="18" t="s">
        <v>3</v>
      </c>
      <c r="C40" s="17">
        <v>525.69151410256404</v>
      </c>
      <c r="D40" s="17">
        <v>1055.8079333333333</v>
      </c>
      <c r="E40" s="17">
        <v>2284.3636363636365</v>
      </c>
      <c r="F40" s="17">
        <v>196.69381818181819</v>
      </c>
      <c r="G40" s="17">
        <v>0</v>
      </c>
      <c r="H40" s="17">
        <v>0</v>
      </c>
      <c r="I40" s="17">
        <v>0</v>
      </c>
      <c r="J40" s="17">
        <v>27.066666666666666</v>
      </c>
      <c r="K40" s="17">
        <v>2.1666666666666665</v>
      </c>
      <c r="L40" s="17">
        <v>0</v>
      </c>
      <c r="M40" s="17">
        <v>0</v>
      </c>
      <c r="N40" s="35">
        <f>AVERAGE(N9:N38)</f>
        <v>0</v>
      </c>
      <c r="O40" s="17">
        <v>0.96666666666666667</v>
      </c>
      <c r="P40" s="17">
        <v>0.56666666666666665</v>
      </c>
      <c r="Q40" s="32">
        <f t="shared" ref="Q40:X40" si="7">AVERAGE(Q9:Q38)</f>
        <v>3.5133281560563528E-2</v>
      </c>
      <c r="R40" s="32">
        <f t="shared" si="7"/>
        <v>0</v>
      </c>
      <c r="S40" s="32">
        <f t="shared" si="7"/>
        <v>8.5634920634920647E-2</v>
      </c>
      <c r="T40" s="32">
        <f t="shared" si="7"/>
        <v>0</v>
      </c>
      <c r="U40" s="17">
        <f t="shared" si="7"/>
        <v>0</v>
      </c>
      <c r="V40" s="17">
        <f t="shared" si="7"/>
        <v>0</v>
      </c>
      <c r="W40" s="17">
        <f t="shared" si="7"/>
        <v>100</v>
      </c>
      <c r="X40" s="17">
        <f t="shared" si="7"/>
        <v>100</v>
      </c>
    </row>
    <row r="43" spans="2:24" ht="25.5" customHeight="1">
      <c r="B43" s="28">
        <v>44287</v>
      </c>
      <c r="C43" s="36" t="s">
        <v>41</v>
      </c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8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2:24" ht="156">
      <c r="B44" s="18"/>
      <c r="C44" s="11"/>
      <c r="D44" s="9" t="s">
        <v>38</v>
      </c>
      <c r="E44" s="9" t="s">
        <v>39</v>
      </c>
      <c r="F44" s="9" t="s">
        <v>40</v>
      </c>
      <c r="G44" s="9" t="s">
        <v>14</v>
      </c>
      <c r="H44" s="9" t="s">
        <v>15</v>
      </c>
      <c r="I44" s="9" t="s">
        <v>16</v>
      </c>
      <c r="J44" s="9" t="s">
        <v>19</v>
      </c>
      <c r="K44" s="9" t="s">
        <v>20</v>
      </c>
      <c r="L44" s="9" t="s">
        <v>21</v>
      </c>
      <c r="M44" s="22" t="s">
        <v>23</v>
      </c>
      <c r="N44" s="9" t="s">
        <v>24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</row>
    <row r="45" spans="2:24">
      <c r="B45" s="18"/>
      <c r="C45" s="11" t="s">
        <v>25</v>
      </c>
      <c r="D45" s="11" t="s">
        <v>25</v>
      </c>
      <c r="E45" s="11" t="s">
        <v>25</v>
      </c>
      <c r="F45" s="11" t="s">
        <v>25</v>
      </c>
      <c r="G45" s="11" t="s">
        <v>26</v>
      </c>
      <c r="H45" s="11" t="s">
        <v>27</v>
      </c>
      <c r="I45" s="11" t="s">
        <v>28</v>
      </c>
      <c r="J45" s="11" t="s">
        <v>28</v>
      </c>
      <c r="K45" s="11" t="s">
        <v>30</v>
      </c>
      <c r="L45" s="11" t="s">
        <v>31</v>
      </c>
      <c r="M45" s="23" t="s">
        <v>32</v>
      </c>
      <c r="N45" s="11" t="s">
        <v>33</v>
      </c>
      <c r="O45" s="27"/>
      <c r="P45" s="27"/>
      <c r="Q45" s="27"/>
      <c r="R45" s="27"/>
      <c r="S45" s="27"/>
      <c r="T45" s="27"/>
      <c r="U45" s="27"/>
      <c r="V45" s="27"/>
      <c r="W45" s="27"/>
      <c r="X45" s="27"/>
    </row>
    <row r="46" spans="2:24">
      <c r="B46" s="18" t="s">
        <v>2</v>
      </c>
      <c r="C46" s="15">
        <f>SUM(C39:D39)</f>
        <v>72423.104999999996</v>
      </c>
      <c r="D46" s="15">
        <f>D39</f>
        <v>30523.632000000001</v>
      </c>
      <c r="E46" s="15">
        <f t="shared" ref="E46:F47" si="8">E39</f>
        <v>28360</v>
      </c>
      <c r="F46" s="15">
        <f t="shared" si="8"/>
        <v>2163.6320000000001</v>
      </c>
      <c r="G46" s="15">
        <f>SUM(H39:I39)</f>
        <v>0</v>
      </c>
      <c r="H46" s="15">
        <f>SUM(J39:K39)</f>
        <v>877</v>
      </c>
      <c r="I46" s="15">
        <f>SUM(L39:M39)</f>
        <v>0</v>
      </c>
      <c r="J46" s="15">
        <f>SUM(O39:P39)</f>
        <v>46</v>
      </c>
      <c r="K46" s="16" t="s">
        <v>34</v>
      </c>
      <c r="L46" s="16" t="s">
        <v>34</v>
      </c>
      <c r="M46" s="24" t="s">
        <v>34</v>
      </c>
      <c r="N46" s="16" t="s">
        <v>34</v>
      </c>
      <c r="O46" s="27"/>
      <c r="P46" s="27"/>
      <c r="Q46" s="27"/>
      <c r="R46" s="27"/>
      <c r="S46" s="27"/>
      <c r="T46" s="27"/>
      <c r="U46" s="27"/>
      <c r="V46" s="27"/>
      <c r="W46" s="27"/>
      <c r="X46" s="27"/>
    </row>
    <row r="47" spans="2:24" ht="25.5">
      <c r="B47" s="18" t="s">
        <v>3</v>
      </c>
      <c r="C47" s="21">
        <f>AVERAGE(C40:D40)</f>
        <v>790.74972371794865</v>
      </c>
      <c r="D47" s="21">
        <f>D40</f>
        <v>1055.8079333333333</v>
      </c>
      <c r="E47" s="21">
        <f t="shared" si="8"/>
        <v>2284.3636363636365</v>
      </c>
      <c r="F47" s="21">
        <f t="shared" si="8"/>
        <v>196.69381818181819</v>
      </c>
      <c r="G47" s="21">
        <f>AVERAGE(H40:I40)</f>
        <v>0</v>
      </c>
      <c r="H47" s="21">
        <f>AVERAGE(J40:K40)</f>
        <v>14.616666666666667</v>
      </c>
      <c r="I47" s="21">
        <f>AVERAGE(L40:M40)</f>
        <v>0</v>
      </c>
      <c r="J47" s="21">
        <f>AVERAGE(O40:P40)</f>
        <v>0.76666666666666661</v>
      </c>
      <c r="K47" s="32">
        <f>AVERAGE(Q40,S40)</f>
        <v>6.0384101097742088E-2</v>
      </c>
      <c r="L47" s="32">
        <f>AVERAGE(R40,T40)</f>
        <v>0</v>
      </c>
      <c r="M47" s="25">
        <f>AVERAGE(U40:V40)</f>
        <v>0</v>
      </c>
      <c r="N47" s="21">
        <f>AVERAGE(W40:X40)</f>
        <v>100</v>
      </c>
      <c r="O47" s="27"/>
      <c r="P47" s="27"/>
      <c r="Q47" s="27"/>
      <c r="R47" s="27"/>
      <c r="S47" s="27"/>
      <c r="T47" s="27"/>
      <c r="U47" s="27"/>
      <c r="V47" s="27"/>
      <c r="W47" s="27"/>
      <c r="X47" s="27"/>
    </row>
    <row r="50" spans="2:24">
      <c r="B50" s="1" t="s">
        <v>35</v>
      </c>
      <c r="C50" s="10">
        <v>1</v>
      </c>
      <c r="D50" s="10">
        <v>2</v>
      </c>
      <c r="E50" s="10">
        <v>3</v>
      </c>
      <c r="F50" s="10">
        <v>4</v>
      </c>
      <c r="G50" s="10">
        <v>5</v>
      </c>
      <c r="H50" s="10">
        <v>6</v>
      </c>
      <c r="I50" s="10">
        <v>7</v>
      </c>
      <c r="J50" s="10">
        <v>8</v>
      </c>
      <c r="K50" s="10">
        <v>9</v>
      </c>
      <c r="L50" s="10">
        <v>10</v>
      </c>
      <c r="M50" s="10">
        <v>11</v>
      </c>
      <c r="N50" s="10">
        <v>12</v>
      </c>
      <c r="O50" s="10">
        <v>13</v>
      </c>
      <c r="P50" s="10">
        <v>14</v>
      </c>
      <c r="Q50" s="10">
        <v>15</v>
      </c>
      <c r="R50" s="10">
        <v>16</v>
      </c>
      <c r="S50" s="10">
        <v>17</v>
      </c>
      <c r="T50" s="10">
        <v>18</v>
      </c>
      <c r="U50" s="10">
        <v>19</v>
      </c>
      <c r="V50" s="10">
        <v>20</v>
      </c>
      <c r="W50" s="10">
        <v>21</v>
      </c>
      <c r="X50" s="10">
        <v>22</v>
      </c>
    </row>
    <row r="51" spans="2:24" ht="63.75">
      <c r="B51" s="5" t="s">
        <v>7</v>
      </c>
      <c r="C51" s="2" t="s">
        <v>0</v>
      </c>
      <c r="D51" s="2" t="s">
        <v>8</v>
      </c>
      <c r="E51" s="2" t="s">
        <v>8</v>
      </c>
      <c r="F51" s="2" t="s">
        <v>8</v>
      </c>
      <c r="G51" s="2" t="s">
        <v>8</v>
      </c>
      <c r="H51" s="2" t="s">
        <v>9</v>
      </c>
      <c r="I51" s="2" t="s">
        <v>10</v>
      </c>
      <c r="J51" s="2" t="s">
        <v>11</v>
      </c>
      <c r="K51" s="2" t="s">
        <v>12</v>
      </c>
      <c r="L51" s="2" t="s">
        <v>11</v>
      </c>
      <c r="M51" s="2" t="s">
        <v>12</v>
      </c>
      <c r="N51" s="2" t="s">
        <v>12</v>
      </c>
      <c r="O51" s="2" t="s">
        <v>11</v>
      </c>
      <c r="P51" s="2" t="s">
        <v>12</v>
      </c>
      <c r="Q51" s="2" t="s">
        <v>11</v>
      </c>
      <c r="R51" s="2" t="s">
        <v>11</v>
      </c>
      <c r="S51" s="2" t="s">
        <v>12</v>
      </c>
      <c r="T51" s="2" t="s">
        <v>12</v>
      </c>
      <c r="U51" s="2" t="s">
        <v>11</v>
      </c>
      <c r="V51" s="2" t="s">
        <v>12</v>
      </c>
      <c r="W51" s="2" t="s">
        <v>11</v>
      </c>
      <c r="X51" s="2" t="s">
        <v>12</v>
      </c>
    </row>
    <row r="52" spans="2:24" ht="144">
      <c r="B52" s="6" t="s">
        <v>13</v>
      </c>
      <c r="C52" s="8"/>
      <c r="D52" s="9"/>
      <c r="E52" s="9" t="s">
        <v>38</v>
      </c>
      <c r="F52" s="9" t="s">
        <v>39</v>
      </c>
      <c r="G52" s="9" t="s">
        <v>40</v>
      </c>
      <c r="H52" s="9" t="s">
        <v>14</v>
      </c>
      <c r="I52" s="9" t="s">
        <v>14</v>
      </c>
      <c r="J52" s="9" t="s">
        <v>15</v>
      </c>
      <c r="K52" s="9" t="s">
        <v>15</v>
      </c>
      <c r="L52" s="9" t="s">
        <v>16</v>
      </c>
      <c r="M52" s="9" t="s">
        <v>17</v>
      </c>
      <c r="N52" s="9" t="s">
        <v>18</v>
      </c>
      <c r="O52" s="9" t="s">
        <v>19</v>
      </c>
      <c r="P52" s="9" t="s">
        <v>19</v>
      </c>
      <c r="Q52" s="9" t="s">
        <v>20</v>
      </c>
      <c r="R52" s="9" t="s">
        <v>21</v>
      </c>
      <c r="S52" s="9" t="s">
        <v>22</v>
      </c>
      <c r="T52" s="9" t="s">
        <v>21</v>
      </c>
      <c r="U52" s="9" t="s">
        <v>23</v>
      </c>
      <c r="V52" s="9" t="s">
        <v>23</v>
      </c>
      <c r="W52" s="9" t="s">
        <v>24</v>
      </c>
      <c r="X52" s="9" t="s">
        <v>24</v>
      </c>
    </row>
    <row r="53" spans="2:24">
      <c r="B53" s="3" t="s">
        <v>1</v>
      </c>
      <c r="C53" s="11" t="s">
        <v>25</v>
      </c>
      <c r="D53" s="11" t="s">
        <v>25</v>
      </c>
      <c r="E53" s="11" t="s">
        <v>25</v>
      </c>
      <c r="F53" s="11" t="s">
        <v>25</v>
      </c>
      <c r="G53" s="11" t="s">
        <v>25</v>
      </c>
      <c r="H53" s="11" t="s">
        <v>26</v>
      </c>
      <c r="I53" s="11" t="s">
        <v>26</v>
      </c>
      <c r="J53" s="11" t="s">
        <v>27</v>
      </c>
      <c r="K53" s="11" t="s">
        <v>27</v>
      </c>
      <c r="L53" s="11" t="s">
        <v>28</v>
      </c>
      <c r="M53" s="11" t="s">
        <v>28</v>
      </c>
      <c r="N53" s="11" t="s">
        <v>29</v>
      </c>
      <c r="O53" s="11" t="s">
        <v>28</v>
      </c>
      <c r="P53" s="11" t="s">
        <v>28</v>
      </c>
      <c r="Q53" s="11" t="s">
        <v>30</v>
      </c>
      <c r="R53" s="11" t="s">
        <v>31</v>
      </c>
      <c r="S53" s="11" t="s">
        <v>30</v>
      </c>
      <c r="T53" s="11" t="s">
        <v>31</v>
      </c>
      <c r="U53" s="11" t="s">
        <v>32</v>
      </c>
      <c r="V53" s="11" t="s">
        <v>32</v>
      </c>
      <c r="W53" s="11" t="s">
        <v>33</v>
      </c>
      <c r="X53" s="11" t="s">
        <v>33</v>
      </c>
    </row>
    <row r="54" spans="2:24">
      <c r="B54" s="19">
        <v>44317</v>
      </c>
      <c r="C54" s="12">
        <v>664</v>
      </c>
      <c r="D54" s="12">
        <v>703</v>
      </c>
      <c r="E54" s="12">
        <v>703</v>
      </c>
      <c r="F54" s="12">
        <v>0</v>
      </c>
      <c r="G54" s="12">
        <v>0</v>
      </c>
      <c r="H54" s="12">
        <v>0</v>
      </c>
      <c r="I54" s="12">
        <v>0</v>
      </c>
      <c r="J54" s="4">
        <v>3</v>
      </c>
      <c r="K54" s="4">
        <v>2</v>
      </c>
      <c r="L54" s="4">
        <v>0</v>
      </c>
      <c r="M54" s="4">
        <v>0</v>
      </c>
      <c r="N54" s="34">
        <f>IF(M54=0,0,M54/K54)</f>
        <v>0</v>
      </c>
      <c r="O54" s="4">
        <v>0</v>
      </c>
      <c r="P54" s="4">
        <v>0</v>
      </c>
      <c r="Q54" s="31">
        <f>IF(O54=0,0,O54/J54)</f>
        <v>0</v>
      </c>
      <c r="R54" s="31">
        <f>IF(L54=0,0,L54/J54)</f>
        <v>0</v>
      </c>
      <c r="S54" s="31">
        <f>IF(P54=0,0,P54/K54)</f>
        <v>0</v>
      </c>
      <c r="T54" s="31">
        <f>IF(N54=0,0,N54/K54)</f>
        <v>0</v>
      </c>
      <c r="U54" s="12">
        <v>0</v>
      </c>
      <c r="V54" s="12">
        <v>0</v>
      </c>
      <c r="W54" s="12">
        <f>100-U54</f>
        <v>100</v>
      </c>
      <c r="X54" s="12">
        <f>100-V54</f>
        <v>100</v>
      </c>
    </row>
    <row r="55" spans="2:24">
      <c r="B55" s="19">
        <v>44318</v>
      </c>
      <c r="C55" s="12">
        <v>1251.3333333333333</v>
      </c>
      <c r="D55" s="12">
        <v>1681</v>
      </c>
      <c r="E55" s="12">
        <v>1681</v>
      </c>
      <c r="F55" s="12">
        <v>0</v>
      </c>
      <c r="G55" s="12">
        <v>0</v>
      </c>
      <c r="H55" s="12">
        <v>0</v>
      </c>
      <c r="I55" s="12">
        <v>0</v>
      </c>
      <c r="J55" s="4">
        <v>3</v>
      </c>
      <c r="K55" s="4">
        <v>1</v>
      </c>
      <c r="L55" s="4">
        <v>0</v>
      </c>
      <c r="M55" s="4">
        <v>0</v>
      </c>
      <c r="N55" s="34">
        <f t="shared" ref="N55:N82" si="9">IF(M55=0,0,M55/K55)</f>
        <v>0</v>
      </c>
      <c r="O55" s="4">
        <v>0</v>
      </c>
      <c r="P55" s="4">
        <v>0</v>
      </c>
      <c r="Q55" s="31">
        <f t="shared" ref="Q55:Q82" si="10">IF(O55=0,0,O55/J55)</f>
        <v>0</v>
      </c>
      <c r="R55" s="31">
        <f t="shared" ref="R55:R82" si="11">IF(L55=0,0,L55/J55)</f>
        <v>0</v>
      </c>
      <c r="S55" s="31">
        <f t="shared" ref="S55:S82" si="12">IF(P55=0,0,P55/K55)</f>
        <v>0</v>
      </c>
      <c r="T55" s="31">
        <f t="shared" ref="T55:T82" si="13">IF(N55=0,0,N55/K55)</f>
        <v>0</v>
      </c>
      <c r="U55" s="12">
        <v>0</v>
      </c>
      <c r="V55" s="12">
        <v>0</v>
      </c>
      <c r="W55" s="12">
        <f t="shared" ref="W55:W82" si="14">100-U55</f>
        <v>100</v>
      </c>
      <c r="X55" s="12">
        <f t="shared" ref="X55:X82" si="15">100-V55</f>
        <v>100</v>
      </c>
    </row>
    <row r="56" spans="2:24">
      <c r="B56" s="20">
        <v>44319</v>
      </c>
      <c r="C56" s="12">
        <v>557.62699999999995</v>
      </c>
      <c r="D56" s="12">
        <v>517.875</v>
      </c>
      <c r="E56" s="12">
        <v>636</v>
      </c>
      <c r="F56" s="12">
        <v>163.5</v>
      </c>
      <c r="G56" s="12">
        <v>0</v>
      </c>
      <c r="H56" s="12">
        <v>0</v>
      </c>
      <c r="I56" s="12">
        <v>0</v>
      </c>
      <c r="J56" s="4">
        <v>49</v>
      </c>
      <c r="K56" s="4">
        <v>5</v>
      </c>
      <c r="L56" s="4">
        <v>0</v>
      </c>
      <c r="M56" s="4">
        <v>0</v>
      </c>
      <c r="N56" s="34">
        <f t="shared" si="9"/>
        <v>0</v>
      </c>
      <c r="O56" s="4">
        <v>2</v>
      </c>
      <c r="P56" s="4">
        <v>1</v>
      </c>
      <c r="Q56" s="31">
        <f t="shared" si="10"/>
        <v>4.0816326530612242E-2</v>
      </c>
      <c r="R56" s="31">
        <f t="shared" si="11"/>
        <v>0</v>
      </c>
      <c r="S56" s="31">
        <f t="shared" si="12"/>
        <v>0.2</v>
      </c>
      <c r="T56" s="31">
        <f t="shared" si="13"/>
        <v>0</v>
      </c>
      <c r="U56" s="12">
        <v>0</v>
      </c>
      <c r="V56" s="12">
        <v>0</v>
      </c>
      <c r="W56" s="12">
        <f t="shared" si="14"/>
        <v>100</v>
      </c>
      <c r="X56" s="12">
        <f t="shared" si="15"/>
        <v>100</v>
      </c>
    </row>
    <row r="57" spans="2:24">
      <c r="B57" s="20">
        <v>44320</v>
      </c>
      <c r="C57" s="12">
        <v>683.66666666666663</v>
      </c>
      <c r="D57" s="12">
        <v>618</v>
      </c>
      <c r="E57" s="12">
        <v>618</v>
      </c>
      <c r="F57" s="12">
        <v>0</v>
      </c>
      <c r="G57" s="12">
        <v>0</v>
      </c>
      <c r="H57" s="12">
        <v>0</v>
      </c>
      <c r="I57" s="12">
        <v>0</v>
      </c>
      <c r="J57" s="4">
        <v>3</v>
      </c>
      <c r="K57" s="4">
        <v>1</v>
      </c>
      <c r="L57" s="4">
        <v>0</v>
      </c>
      <c r="M57" s="4">
        <v>0</v>
      </c>
      <c r="N57" s="34">
        <f t="shared" si="9"/>
        <v>0</v>
      </c>
      <c r="O57" s="4">
        <v>0</v>
      </c>
      <c r="P57" s="4">
        <v>0</v>
      </c>
      <c r="Q57" s="31">
        <f t="shared" si="10"/>
        <v>0</v>
      </c>
      <c r="R57" s="31">
        <f t="shared" si="11"/>
        <v>0</v>
      </c>
      <c r="S57" s="31">
        <f t="shared" si="12"/>
        <v>0</v>
      </c>
      <c r="T57" s="31">
        <f t="shared" si="13"/>
        <v>0</v>
      </c>
      <c r="U57" s="12">
        <v>0</v>
      </c>
      <c r="V57" s="12">
        <v>0</v>
      </c>
      <c r="W57" s="12">
        <f t="shared" si="14"/>
        <v>100</v>
      </c>
      <c r="X57" s="12">
        <f t="shared" si="15"/>
        <v>100</v>
      </c>
    </row>
    <row r="58" spans="2:24">
      <c r="B58" s="20">
        <v>44321</v>
      </c>
      <c r="C58" s="12">
        <v>513.80539999999996</v>
      </c>
      <c r="D58" s="12">
        <v>264</v>
      </c>
      <c r="E58" s="12">
        <v>0</v>
      </c>
      <c r="F58" s="12">
        <v>264</v>
      </c>
      <c r="G58" s="12">
        <v>0</v>
      </c>
      <c r="H58" s="12">
        <v>0</v>
      </c>
      <c r="I58" s="12">
        <v>0</v>
      </c>
      <c r="J58" s="4">
        <v>78</v>
      </c>
      <c r="K58" s="4">
        <v>2</v>
      </c>
      <c r="L58" s="4">
        <v>0</v>
      </c>
      <c r="M58" s="4">
        <v>0</v>
      </c>
      <c r="N58" s="34">
        <f t="shared" si="9"/>
        <v>0</v>
      </c>
      <c r="O58" s="4">
        <v>0</v>
      </c>
      <c r="P58" s="4">
        <v>0</v>
      </c>
      <c r="Q58" s="31">
        <f t="shared" si="10"/>
        <v>0</v>
      </c>
      <c r="R58" s="31">
        <f t="shared" si="11"/>
        <v>0</v>
      </c>
      <c r="S58" s="31">
        <f t="shared" si="12"/>
        <v>0</v>
      </c>
      <c r="T58" s="31">
        <f t="shared" si="13"/>
        <v>0</v>
      </c>
      <c r="U58" s="12">
        <v>0</v>
      </c>
      <c r="V58" s="12">
        <v>0</v>
      </c>
      <c r="W58" s="12">
        <f t="shared" si="14"/>
        <v>100</v>
      </c>
      <c r="X58" s="12">
        <f t="shared" si="15"/>
        <v>100</v>
      </c>
    </row>
    <row r="59" spans="2:24">
      <c r="B59" s="20">
        <v>44322</v>
      </c>
      <c r="C59" s="12">
        <v>525.7056</v>
      </c>
      <c r="D59" s="12">
        <v>569.16666666666663</v>
      </c>
      <c r="E59" s="12">
        <v>769</v>
      </c>
      <c r="F59" s="12">
        <v>169.5</v>
      </c>
      <c r="G59" s="12">
        <v>0</v>
      </c>
      <c r="H59" s="12">
        <v>0</v>
      </c>
      <c r="I59" s="12">
        <v>0</v>
      </c>
      <c r="J59" s="4">
        <v>41</v>
      </c>
      <c r="K59" s="4">
        <v>4</v>
      </c>
      <c r="L59" s="4">
        <v>0</v>
      </c>
      <c r="M59" s="4">
        <v>0</v>
      </c>
      <c r="N59" s="34">
        <f t="shared" si="9"/>
        <v>0</v>
      </c>
      <c r="O59" s="4">
        <v>0</v>
      </c>
      <c r="P59" s="4">
        <v>0</v>
      </c>
      <c r="Q59" s="31">
        <f t="shared" si="10"/>
        <v>0</v>
      </c>
      <c r="R59" s="31">
        <f t="shared" si="11"/>
        <v>0</v>
      </c>
      <c r="S59" s="31">
        <f t="shared" si="12"/>
        <v>0</v>
      </c>
      <c r="T59" s="31">
        <f t="shared" si="13"/>
        <v>0</v>
      </c>
      <c r="U59" s="12">
        <v>0</v>
      </c>
      <c r="V59" s="12">
        <v>0</v>
      </c>
      <c r="W59" s="12">
        <f t="shared" si="14"/>
        <v>100</v>
      </c>
      <c r="X59" s="12">
        <f t="shared" si="15"/>
        <v>100</v>
      </c>
    </row>
    <row r="60" spans="2:24">
      <c r="B60" s="20">
        <v>44323</v>
      </c>
      <c r="C60" s="12">
        <v>712.33333333333337</v>
      </c>
      <c r="D60" s="12">
        <v>827</v>
      </c>
      <c r="E60" s="12">
        <v>827</v>
      </c>
      <c r="F60" s="12">
        <v>0</v>
      </c>
      <c r="G60" s="12">
        <v>0</v>
      </c>
      <c r="H60" s="12">
        <v>0</v>
      </c>
      <c r="I60" s="12">
        <v>0</v>
      </c>
      <c r="J60" s="4">
        <v>3</v>
      </c>
      <c r="K60" s="4">
        <v>1</v>
      </c>
      <c r="L60" s="4">
        <v>0</v>
      </c>
      <c r="M60" s="4">
        <v>0</v>
      </c>
      <c r="N60" s="34">
        <f t="shared" si="9"/>
        <v>0</v>
      </c>
      <c r="O60" s="4">
        <v>0</v>
      </c>
      <c r="P60" s="4">
        <v>0</v>
      </c>
      <c r="Q60" s="31">
        <f t="shared" si="10"/>
        <v>0</v>
      </c>
      <c r="R60" s="31">
        <f t="shared" si="11"/>
        <v>0</v>
      </c>
      <c r="S60" s="31">
        <f t="shared" si="12"/>
        <v>0</v>
      </c>
      <c r="T60" s="31">
        <f t="shared" si="13"/>
        <v>0</v>
      </c>
      <c r="U60" s="12">
        <v>0</v>
      </c>
      <c r="V60" s="12">
        <v>0</v>
      </c>
      <c r="W60" s="12">
        <f t="shared" si="14"/>
        <v>100</v>
      </c>
      <c r="X60" s="12">
        <f t="shared" si="15"/>
        <v>100</v>
      </c>
    </row>
    <row r="61" spans="2:24">
      <c r="B61" s="19">
        <v>44324</v>
      </c>
      <c r="C61" s="12">
        <v>475.26660000000004</v>
      </c>
      <c r="D61" s="12">
        <v>470.75</v>
      </c>
      <c r="E61" s="12">
        <v>696</v>
      </c>
      <c r="F61" s="12">
        <v>245.5</v>
      </c>
      <c r="G61" s="12">
        <v>0</v>
      </c>
      <c r="H61" s="12">
        <v>0</v>
      </c>
      <c r="I61" s="12">
        <v>0</v>
      </c>
      <c r="J61" s="4">
        <v>41</v>
      </c>
      <c r="K61" s="4">
        <v>3</v>
      </c>
      <c r="L61" s="4">
        <v>0</v>
      </c>
      <c r="M61" s="4">
        <v>0</v>
      </c>
      <c r="N61" s="34">
        <f t="shared" si="9"/>
        <v>0</v>
      </c>
      <c r="O61" s="4">
        <v>0</v>
      </c>
      <c r="P61" s="4">
        <v>0</v>
      </c>
      <c r="Q61" s="31">
        <f t="shared" si="10"/>
        <v>0</v>
      </c>
      <c r="R61" s="31">
        <f t="shared" si="11"/>
        <v>0</v>
      </c>
      <c r="S61" s="31">
        <f t="shared" si="12"/>
        <v>0</v>
      </c>
      <c r="T61" s="31">
        <f t="shared" si="13"/>
        <v>0</v>
      </c>
      <c r="U61" s="12">
        <v>0</v>
      </c>
      <c r="V61" s="12">
        <v>0</v>
      </c>
      <c r="W61" s="12">
        <f t="shared" si="14"/>
        <v>100</v>
      </c>
      <c r="X61" s="12">
        <f t="shared" si="15"/>
        <v>100</v>
      </c>
    </row>
    <row r="62" spans="2:24">
      <c r="B62" s="19">
        <v>44325</v>
      </c>
      <c r="C62" s="12">
        <v>741.66666666666663</v>
      </c>
      <c r="D62" s="12">
        <v>757</v>
      </c>
      <c r="E62" s="12">
        <v>757</v>
      </c>
      <c r="F62" s="12">
        <v>0</v>
      </c>
      <c r="G62" s="12">
        <v>0</v>
      </c>
      <c r="H62" s="12">
        <v>0</v>
      </c>
      <c r="I62" s="12">
        <v>0</v>
      </c>
      <c r="J62" s="4">
        <v>3</v>
      </c>
      <c r="K62" s="4">
        <v>1</v>
      </c>
      <c r="L62" s="4">
        <v>0</v>
      </c>
      <c r="M62" s="4">
        <v>0</v>
      </c>
      <c r="N62" s="34">
        <f t="shared" si="9"/>
        <v>0</v>
      </c>
      <c r="O62" s="4">
        <v>0</v>
      </c>
      <c r="P62" s="4">
        <v>0</v>
      </c>
      <c r="Q62" s="31">
        <f t="shared" si="10"/>
        <v>0</v>
      </c>
      <c r="R62" s="31">
        <f t="shared" si="11"/>
        <v>0</v>
      </c>
      <c r="S62" s="31">
        <f t="shared" si="12"/>
        <v>0</v>
      </c>
      <c r="T62" s="31">
        <f t="shared" si="13"/>
        <v>0</v>
      </c>
      <c r="U62" s="12">
        <v>0</v>
      </c>
      <c r="V62" s="12">
        <v>0</v>
      </c>
      <c r="W62" s="12">
        <f t="shared" si="14"/>
        <v>100</v>
      </c>
      <c r="X62" s="12">
        <f t="shared" si="15"/>
        <v>100</v>
      </c>
    </row>
    <row r="63" spans="2:24">
      <c r="B63" s="20">
        <v>44326</v>
      </c>
      <c r="C63" s="12">
        <v>477.12328571428577</v>
      </c>
      <c r="D63" s="12">
        <v>424.8</v>
      </c>
      <c r="E63" s="12">
        <v>496</v>
      </c>
      <c r="F63" s="12">
        <v>140</v>
      </c>
      <c r="G63" s="12">
        <v>0</v>
      </c>
      <c r="H63" s="12">
        <v>0</v>
      </c>
      <c r="I63" s="12">
        <v>0</v>
      </c>
      <c r="J63" s="4">
        <v>36</v>
      </c>
      <c r="K63" s="4">
        <v>7</v>
      </c>
      <c r="L63" s="4">
        <v>0</v>
      </c>
      <c r="M63" s="4">
        <v>0</v>
      </c>
      <c r="N63" s="34">
        <f t="shared" si="9"/>
        <v>0</v>
      </c>
      <c r="O63" s="4">
        <v>4</v>
      </c>
      <c r="P63" s="4">
        <v>0</v>
      </c>
      <c r="Q63" s="31">
        <f t="shared" si="10"/>
        <v>0.1111111111111111</v>
      </c>
      <c r="R63" s="31">
        <f t="shared" si="11"/>
        <v>0</v>
      </c>
      <c r="S63" s="31">
        <f t="shared" si="12"/>
        <v>0</v>
      </c>
      <c r="T63" s="31">
        <f t="shared" si="13"/>
        <v>0</v>
      </c>
      <c r="U63" s="12">
        <v>0</v>
      </c>
      <c r="V63" s="12">
        <v>0</v>
      </c>
      <c r="W63" s="12">
        <f t="shared" si="14"/>
        <v>100</v>
      </c>
      <c r="X63" s="12">
        <f t="shared" si="15"/>
        <v>100</v>
      </c>
    </row>
    <row r="64" spans="2:24">
      <c r="B64" s="20">
        <v>44327</v>
      </c>
      <c r="C64" s="12">
        <v>696</v>
      </c>
      <c r="D64" s="12">
        <v>806</v>
      </c>
      <c r="E64" s="12">
        <v>806</v>
      </c>
      <c r="F64" s="12">
        <v>0</v>
      </c>
      <c r="G64" s="12">
        <v>0</v>
      </c>
      <c r="H64" s="12">
        <v>0</v>
      </c>
      <c r="I64" s="12">
        <v>0</v>
      </c>
      <c r="J64" s="4">
        <v>3</v>
      </c>
      <c r="K64" s="4">
        <v>2</v>
      </c>
      <c r="L64" s="4">
        <v>0</v>
      </c>
      <c r="M64" s="4">
        <v>0</v>
      </c>
      <c r="N64" s="34">
        <f t="shared" si="9"/>
        <v>0</v>
      </c>
      <c r="O64" s="4">
        <v>0</v>
      </c>
      <c r="P64" s="4">
        <v>0</v>
      </c>
      <c r="Q64" s="31">
        <f t="shared" si="10"/>
        <v>0</v>
      </c>
      <c r="R64" s="31">
        <f t="shared" si="11"/>
        <v>0</v>
      </c>
      <c r="S64" s="31">
        <f t="shared" si="12"/>
        <v>0</v>
      </c>
      <c r="T64" s="31">
        <f t="shared" si="13"/>
        <v>0</v>
      </c>
      <c r="U64" s="12">
        <v>0</v>
      </c>
      <c r="V64" s="12">
        <v>0</v>
      </c>
      <c r="W64" s="12">
        <f t="shared" si="14"/>
        <v>100</v>
      </c>
      <c r="X64" s="12">
        <f t="shared" si="15"/>
        <v>100</v>
      </c>
    </row>
    <row r="65" spans="2:24">
      <c r="B65" s="20">
        <v>44328</v>
      </c>
      <c r="C65" s="12">
        <v>484.62860000000001</v>
      </c>
      <c r="D65" s="12">
        <v>521.86666666666667</v>
      </c>
      <c r="E65" s="12">
        <v>690</v>
      </c>
      <c r="F65" s="12">
        <v>185.6</v>
      </c>
      <c r="G65" s="12">
        <v>0</v>
      </c>
      <c r="H65" s="12">
        <v>0</v>
      </c>
      <c r="I65" s="12">
        <v>0</v>
      </c>
      <c r="J65" s="4">
        <v>11</v>
      </c>
      <c r="K65" s="4">
        <v>7</v>
      </c>
      <c r="L65" s="4">
        <v>0</v>
      </c>
      <c r="M65" s="4">
        <v>0</v>
      </c>
      <c r="N65" s="34">
        <f t="shared" si="9"/>
        <v>0</v>
      </c>
      <c r="O65" s="4">
        <v>1</v>
      </c>
      <c r="P65" s="4">
        <v>0</v>
      </c>
      <c r="Q65" s="31">
        <f t="shared" si="10"/>
        <v>9.0909090909090912E-2</v>
      </c>
      <c r="R65" s="31">
        <f t="shared" si="11"/>
        <v>0</v>
      </c>
      <c r="S65" s="31">
        <f t="shared" si="12"/>
        <v>0</v>
      </c>
      <c r="T65" s="31">
        <f t="shared" si="13"/>
        <v>0</v>
      </c>
      <c r="U65" s="12">
        <v>0</v>
      </c>
      <c r="V65" s="12">
        <v>0</v>
      </c>
      <c r="W65" s="12">
        <f t="shared" si="14"/>
        <v>100</v>
      </c>
      <c r="X65" s="12">
        <f t="shared" si="15"/>
        <v>100</v>
      </c>
    </row>
    <row r="66" spans="2:24">
      <c r="B66" s="20">
        <v>44329</v>
      </c>
      <c r="C66" s="12">
        <v>660.4375</v>
      </c>
      <c r="D66" s="12">
        <v>877</v>
      </c>
      <c r="E66" s="12">
        <v>877</v>
      </c>
      <c r="F66" s="12">
        <v>0</v>
      </c>
      <c r="G66" s="12">
        <v>0</v>
      </c>
      <c r="H66" s="12">
        <v>0</v>
      </c>
      <c r="I66" s="12">
        <v>0</v>
      </c>
      <c r="J66" s="4">
        <v>7</v>
      </c>
      <c r="K66" s="4">
        <v>1</v>
      </c>
      <c r="L66" s="4">
        <v>0</v>
      </c>
      <c r="M66" s="4">
        <v>0</v>
      </c>
      <c r="N66" s="34">
        <f t="shared" si="9"/>
        <v>0</v>
      </c>
      <c r="O66" s="4">
        <v>1</v>
      </c>
      <c r="P66" s="4">
        <v>0</v>
      </c>
      <c r="Q66" s="31">
        <f t="shared" si="10"/>
        <v>0.14285714285714285</v>
      </c>
      <c r="R66" s="31">
        <f t="shared" si="11"/>
        <v>0</v>
      </c>
      <c r="S66" s="31">
        <f t="shared" si="12"/>
        <v>0</v>
      </c>
      <c r="T66" s="31">
        <f t="shared" si="13"/>
        <v>0</v>
      </c>
      <c r="U66" s="12">
        <v>0</v>
      </c>
      <c r="V66" s="12">
        <v>0</v>
      </c>
      <c r="W66" s="12">
        <f t="shared" si="14"/>
        <v>100</v>
      </c>
      <c r="X66" s="12">
        <f t="shared" si="15"/>
        <v>100</v>
      </c>
    </row>
    <row r="67" spans="2:24">
      <c r="B67" s="20">
        <v>44330</v>
      </c>
      <c r="C67" s="12">
        <v>737.375</v>
      </c>
      <c r="D67" s="12">
        <v>674</v>
      </c>
      <c r="E67" s="12">
        <v>674</v>
      </c>
      <c r="F67" s="12">
        <v>0</v>
      </c>
      <c r="G67" s="12">
        <v>0</v>
      </c>
      <c r="H67" s="12">
        <v>0</v>
      </c>
      <c r="I67" s="12">
        <v>0</v>
      </c>
      <c r="J67" s="4">
        <v>5</v>
      </c>
      <c r="K67" s="4">
        <v>1</v>
      </c>
      <c r="L67" s="4">
        <v>0</v>
      </c>
      <c r="M67" s="4">
        <v>0</v>
      </c>
      <c r="N67" s="34">
        <f t="shared" si="9"/>
        <v>0</v>
      </c>
      <c r="O67" s="4">
        <v>0</v>
      </c>
      <c r="P67" s="4">
        <v>0</v>
      </c>
      <c r="Q67" s="31">
        <f t="shared" si="10"/>
        <v>0</v>
      </c>
      <c r="R67" s="31">
        <f t="shared" si="11"/>
        <v>0</v>
      </c>
      <c r="S67" s="31">
        <f t="shared" si="12"/>
        <v>0</v>
      </c>
      <c r="T67" s="31">
        <f t="shared" si="13"/>
        <v>0</v>
      </c>
      <c r="U67" s="12">
        <v>0</v>
      </c>
      <c r="V67" s="12">
        <v>0</v>
      </c>
      <c r="W67" s="12">
        <f t="shared" si="14"/>
        <v>100</v>
      </c>
      <c r="X67" s="12">
        <f t="shared" si="15"/>
        <v>100</v>
      </c>
    </row>
    <row r="68" spans="2:24">
      <c r="B68" s="19">
        <v>44331</v>
      </c>
      <c r="C68" s="12">
        <v>1528.8799999999999</v>
      </c>
      <c r="D68" s="12">
        <v>3857.6666666666665</v>
      </c>
      <c r="E68" s="12">
        <v>779.5</v>
      </c>
      <c r="F68" s="12">
        <v>10014</v>
      </c>
      <c r="G68" s="12">
        <v>0</v>
      </c>
      <c r="H68" s="12">
        <v>0</v>
      </c>
      <c r="I68" s="12">
        <v>0</v>
      </c>
      <c r="J68" s="4">
        <v>40</v>
      </c>
      <c r="K68" s="4">
        <v>3</v>
      </c>
      <c r="L68" s="4">
        <v>0</v>
      </c>
      <c r="M68" s="4">
        <v>0</v>
      </c>
      <c r="N68" s="34">
        <f t="shared" si="9"/>
        <v>0</v>
      </c>
      <c r="O68" s="4">
        <v>1</v>
      </c>
      <c r="P68" s="4">
        <v>1</v>
      </c>
      <c r="Q68" s="31">
        <f t="shared" si="10"/>
        <v>2.5000000000000001E-2</v>
      </c>
      <c r="R68" s="31">
        <f t="shared" si="11"/>
        <v>0</v>
      </c>
      <c r="S68" s="31">
        <f t="shared" si="12"/>
        <v>0.33333333333333331</v>
      </c>
      <c r="T68" s="31">
        <f t="shared" si="13"/>
        <v>0</v>
      </c>
      <c r="U68" s="12">
        <v>0</v>
      </c>
      <c r="V68" s="12">
        <v>0</v>
      </c>
      <c r="W68" s="12">
        <f t="shared" si="14"/>
        <v>100</v>
      </c>
      <c r="X68" s="12">
        <f t="shared" si="15"/>
        <v>100</v>
      </c>
    </row>
    <row r="69" spans="2:24">
      <c r="B69" s="19">
        <v>44332</v>
      </c>
      <c r="C69" s="12">
        <v>833.66666666666663</v>
      </c>
      <c r="D69" s="12">
        <v>940.5</v>
      </c>
      <c r="E69" s="12">
        <v>940.5</v>
      </c>
      <c r="F69" s="12">
        <v>0</v>
      </c>
      <c r="G69" s="12">
        <v>0</v>
      </c>
      <c r="H69" s="12">
        <v>0</v>
      </c>
      <c r="I69" s="12">
        <v>0</v>
      </c>
      <c r="J69" s="4">
        <v>3</v>
      </c>
      <c r="K69" s="4">
        <v>2</v>
      </c>
      <c r="L69" s="4">
        <v>0</v>
      </c>
      <c r="M69" s="4">
        <v>0</v>
      </c>
      <c r="N69" s="34">
        <f t="shared" si="9"/>
        <v>0</v>
      </c>
      <c r="O69" s="4">
        <v>0</v>
      </c>
      <c r="P69" s="4">
        <v>0</v>
      </c>
      <c r="Q69" s="31">
        <f t="shared" si="10"/>
        <v>0</v>
      </c>
      <c r="R69" s="31">
        <f t="shared" si="11"/>
        <v>0</v>
      </c>
      <c r="S69" s="31">
        <f t="shared" si="12"/>
        <v>0</v>
      </c>
      <c r="T69" s="31">
        <f t="shared" si="13"/>
        <v>0</v>
      </c>
      <c r="U69" s="12">
        <v>0</v>
      </c>
      <c r="V69" s="12">
        <v>0</v>
      </c>
      <c r="W69" s="12">
        <f t="shared" si="14"/>
        <v>100</v>
      </c>
      <c r="X69" s="12">
        <f t="shared" si="15"/>
        <v>100</v>
      </c>
    </row>
    <row r="70" spans="2:24">
      <c r="B70" s="20">
        <v>44333</v>
      </c>
      <c r="C70" s="12">
        <v>855.7056</v>
      </c>
      <c r="D70" s="12">
        <v>1435.5</v>
      </c>
      <c r="E70" s="12">
        <v>1435.5</v>
      </c>
      <c r="F70" s="12">
        <v>0</v>
      </c>
      <c r="G70" s="12">
        <v>0</v>
      </c>
      <c r="H70" s="12">
        <v>0</v>
      </c>
      <c r="I70" s="12">
        <v>0</v>
      </c>
      <c r="J70" s="4">
        <v>77</v>
      </c>
      <c r="K70" s="4">
        <v>2</v>
      </c>
      <c r="L70" s="4">
        <v>0</v>
      </c>
      <c r="M70" s="4">
        <v>0</v>
      </c>
      <c r="N70" s="34">
        <f t="shared" si="9"/>
        <v>0</v>
      </c>
      <c r="O70" s="4">
        <v>0</v>
      </c>
      <c r="P70" s="4">
        <v>0</v>
      </c>
      <c r="Q70" s="31">
        <f t="shared" si="10"/>
        <v>0</v>
      </c>
      <c r="R70" s="31">
        <f t="shared" si="11"/>
        <v>0</v>
      </c>
      <c r="S70" s="31">
        <f t="shared" si="12"/>
        <v>0</v>
      </c>
      <c r="T70" s="31">
        <f t="shared" si="13"/>
        <v>0</v>
      </c>
      <c r="U70" s="12">
        <v>0</v>
      </c>
      <c r="V70" s="12">
        <v>0</v>
      </c>
      <c r="W70" s="12">
        <f t="shared" si="14"/>
        <v>100</v>
      </c>
      <c r="X70" s="12">
        <f t="shared" si="15"/>
        <v>100</v>
      </c>
    </row>
    <row r="71" spans="2:24">
      <c r="B71" s="20">
        <v>44334</v>
      </c>
      <c r="C71" s="12">
        <v>975.29166666666663</v>
      </c>
      <c r="D71" s="12">
        <v>1554.2292500000001</v>
      </c>
      <c r="E71" s="12">
        <v>2006.6390000000001</v>
      </c>
      <c r="F71" s="12">
        <v>197</v>
      </c>
      <c r="G71" s="12">
        <v>0</v>
      </c>
      <c r="H71" s="12">
        <v>0</v>
      </c>
      <c r="I71" s="12">
        <v>0</v>
      </c>
      <c r="J71" s="4">
        <v>22</v>
      </c>
      <c r="K71" s="4">
        <v>10</v>
      </c>
      <c r="L71" s="4">
        <v>0</v>
      </c>
      <c r="M71" s="4">
        <v>0</v>
      </c>
      <c r="N71" s="34">
        <f t="shared" si="9"/>
        <v>0</v>
      </c>
      <c r="O71" s="4">
        <v>1</v>
      </c>
      <c r="P71" s="4">
        <v>1</v>
      </c>
      <c r="Q71" s="31">
        <f t="shared" si="10"/>
        <v>4.5454545454545456E-2</v>
      </c>
      <c r="R71" s="31">
        <f t="shared" si="11"/>
        <v>0</v>
      </c>
      <c r="S71" s="31">
        <f t="shared" si="12"/>
        <v>0.1</v>
      </c>
      <c r="T71" s="31">
        <f t="shared" si="13"/>
        <v>0</v>
      </c>
      <c r="U71" s="12">
        <v>0</v>
      </c>
      <c r="V71" s="12">
        <v>0</v>
      </c>
      <c r="W71" s="12">
        <f t="shared" si="14"/>
        <v>100</v>
      </c>
      <c r="X71" s="12">
        <f t="shared" si="15"/>
        <v>100</v>
      </c>
    </row>
    <row r="72" spans="2:24">
      <c r="B72" s="20">
        <v>44335</v>
      </c>
      <c r="C72" s="12">
        <v>824.91824999999994</v>
      </c>
      <c r="D72" s="12">
        <v>1310.097</v>
      </c>
      <c r="E72" s="12">
        <v>1310.097</v>
      </c>
      <c r="F72" s="12">
        <v>0</v>
      </c>
      <c r="G72" s="12">
        <v>0</v>
      </c>
      <c r="H72" s="12">
        <v>0</v>
      </c>
      <c r="I72" s="12">
        <v>0</v>
      </c>
      <c r="J72" s="4">
        <v>32</v>
      </c>
      <c r="K72" s="4">
        <v>21</v>
      </c>
      <c r="L72" s="4">
        <v>0</v>
      </c>
      <c r="M72" s="4">
        <v>0</v>
      </c>
      <c r="N72" s="34">
        <f t="shared" si="9"/>
        <v>0</v>
      </c>
      <c r="O72" s="4">
        <v>8</v>
      </c>
      <c r="P72" s="4">
        <v>4</v>
      </c>
      <c r="Q72" s="31">
        <f t="shared" si="10"/>
        <v>0.25</v>
      </c>
      <c r="R72" s="31">
        <f t="shared" si="11"/>
        <v>0</v>
      </c>
      <c r="S72" s="31">
        <f t="shared" si="12"/>
        <v>0.19047619047619047</v>
      </c>
      <c r="T72" s="31">
        <f t="shared" si="13"/>
        <v>0</v>
      </c>
      <c r="U72" s="12">
        <v>0</v>
      </c>
      <c r="V72" s="12">
        <v>0</v>
      </c>
      <c r="W72" s="12">
        <f t="shared" si="14"/>
        <v>100</v>
      </c>
      <c r="X72" s="12">
        <f t="shared" si="15"/>
        <v>100</v>
      </c>
    </row>
    <row r="73" spans="2:24">
      <c r="B73" s="20">
        <v>44336</v>
      </c>
      <c r="C73" s="12">
        <v>592.34660000000008</v>
      </c>
      <c r="D73" s="12">
        <v>1216</v>
      </c>
      <c r="E73" s="12">
        <v>1216</v>
      </c>
      <c r="F73" s="12">
        <v>0</v>
      </c>
      <c r="G73" s="12">
        <v>0</v>
      </c>
      <c r="H73" s="12">
        <v>0</v>
      </c>
      <c r="I73" s="12">
        <v>0</v>
      </c>
      <c r="J73" s="4">
        <v>11</v>
      </c>
      <c r="K73" s="4">
        <v>1</v>
      </c>
      <c r="L73" s="4">
        <v>0</v>
      </c>
      <c r="M73" s="4">
        <v>0</v>
      </c>
      <c r="N73" s="34">
        <f t="shared" si="9"/>
        <v>0</v>
      </c>
      <c r="O73" s="4">
        <v>6</v>
      </c>
      <c r="P73" s="4">
        <v>0</v>
      </c>
      <c r="Q73" s="31">
        <f t="shared" si="10"/>
        <v>0.54545454545454541</v>
      </c>
      <c r="R73" s="31">
        <f t="shared" si="11"/>
        <v>0</v>
      </c>
      <c r="S73" s="31">
        <f t="shared" si="12"/>
        <v>0</v>
      </c>
      <c r="T73" s="31">
        <f t="shared" si="13"/>
        <v>0</v>
      </c>
      <c r="U73" s="12">
        <v>0</v>
      </c>
      <c r="V73" s="12">
        <v>0</v>
      </c>
      <c r="W73" s="12">
        <f t="shared" si="14"/>
        <v>100</v>
      </c>
      <c r="X73" s="12">
        <f t="shared" si="15"/>
        <v>100</v>
      </c>
    </row>
    <row r="74" spans="2:24">
      <c r="B74" s="20">
        <v>44337</v>
      </c>
      <c r="C74" s="12">
        <v>608</v>
      </c>
      <c r="D74" s="12">
        <v>941.5</v>
      </c>
      <c r="E74" s="12">
        <v>941.5</v>
      </c>
      <c r="F74" s="12">
        <v>0</v>
      </c>
      <c r="G74" s="12">
        <v>0</v>
      </c>
      <c r="H74" s="12">
        <v>0</v>
      </c>
      <c r="I74" s="12">
        <v>0</v>
      </c>
      <c r="J74" s="4">
        <v>4</v>
      </c>
      <c r="K74" s="4">
        <v>2</v>
      </c>
      <c r="L74" s="4">
        <v>0</v>
      </c>
      <c r="M74" s="4">
        <v>0</v>
      </c>
      <c r="N74" s="34">
        <f t="shared" si="9"/>
        <v>0</v>
      </c>
      <c r="O74" s="4">
        <v>1</v>
      </c>
      <c r="P74" s="4">
        <v>0</v>
      </c>
      <c r="Q74" s="31">
        <f t="shared" si="10"/>
        <v>0.25</v>
      </c>
      <c r="R74" s="31">
        <f t="shared" si="11"/>
        <v>0</v>
      </c>
      <c r="S74" s="31">
        <f t="shared" si="12"/>
        <v>0</v>
      </c>
      <c r="T74" s="31">
        <f t="shared" si="13"/>
        <v>0</v>
      </c>
      <c r="U74" s="12">
        <v>0</v>
      </c>
      <c r="V74" s="12">
        <v>0</v>
      </c>
      <c r="W74" s="12">
        <f t="shared" si="14"/>
        <v>100</v>
      </c>
      <c r="X74" s="12">
        <f t="shared" si="15"/>
        <v>100</v>
      </c>
    </row>
    <row r="75" spans="2:24">
      <c r="B75" s="19">
        <v>44338</v>
      </c>
      <c r="C75" s="12">
        <v>1079.6666666666667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4">
        <v>3</v>
      </c>
      <c r="K75" s="4">
        <v>0</v>
      </c>
      <c r="L75" s="4">
        <v>0</v>
      </c>
      <c r="M75" s="4">
        <v>0</v>
      </c>
      <c r="N75" s="34">
        <f t="shared" si="9"/>
        <v>0</v>
      </c>
      <c r="O75" s="4">
        <v>0</v>
      </c>
      <c r="P75" s="4">
        <v>0</v>
      </c>
      <c r="Q75" s="31">
        <f t="shared" si="10"/>
        <v>0</v>
      </c>
      <c r="R75" s="31">
        <f t="shared" si="11"/>
        <v>0</v>
      </c>
      <c r="S75" s="31">
        <f t="shared" si="12"/>
        <v>0</v>
      </c>
      <c r="T75" s="31">
        <f t="shared" si="13"/>
        <v>0</v>
      </c>
      <c r="U75" s="12">
        <v>0</v>
      </c>
      <c r="V75" s="12">
        <v>0</v>
      </c>
      <c r="W75" s="12">
        <f t="shared" si="14"/>
        <v>100</v>
      </c>
      <c r="X75" s="12">
        <f t="shared" si="15"/>
        <v>100</v>
      </c>
    </row>
    <row r="76" spans="2:24">
      <c r="B76" s="19">
        <v>44339</v>
      </c>
      <c r="C76" s="12">
        <v>689.66666666666663</v>
      </c>
      <c r="D76" s="12">
        <v>769</v>
      </c>
      <c r="E76" s="12">
        <v>769</v>
      </c>
      <c r="F76" s="12">
        <v>0</v>
      </c>
      <c r="G76" s="12">
        <v>0</v>
      </c>
      <c r="H76" s="12">
        <v>0</v>
      </c>
      <c r="I76" s="12">
        <v>0</v>
      </c>
      <c r="J76" s="4">
        <v>3</v>
      </c>
      <c r="K76" s="4">
        <v>2</v>
      </c>
      <c r="L76" s="4">
        <v>0</v>
      </c>
      <c r="M76" s="4">
        <v>0</v>
      </c>
      <c r="N76" s="34">
        <f t="shared" si="9"/>
        <v>0</v>
      </c>
      <c r="O76" s="4">
        <v>0</v>
      </c>
      <c r="P76" s="4">
        <v>0</v>
      </c>
      <c r="Q76" s="31">
        <f t="shared" si="10"/>
        <v>0</v>
      </c>
      <c r="R76" s="31">
        <f t="shared" si="11"/>
        <v>0</v>
      </c>
      <c r="S76" s="31">
        <f t="shared" si="12"/>
        <v>0</v>
      </c>
      <c r="T76" s="31">
        <f t="shared" si="13"/>
        <v>0</v>
      </c>
      <c r="U76" s="12">
        <v>0</v>
      </c>
      <c r="V76" s="12">
        <v>0</v>
      </c>
      <c r="W76" s="12">
        <f t="shared" si="14"/>
        <v>100</v>
      </c>
      <c r="X76" s="12">
        <f t="shared" si="15"/>
        <v>100</v>
      </c>
    </row>
    <row r="77" spans="2:24">
      <c r="B77" s="20">
        <v>44340</v>
      </c>
      <c r="C77" s="12">
        <v>602.5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4">
        <v>4</v>
      </c>
      <c r="K77" s="4">
        <v>0</v>
      </c>
      <c r="L77" s="4">
        <v>0</v>
      </c>
      <c r="M77" s="4">
        <v>0</v>
      </c>
      <c r="N77" s="34">
        <f t="shared" si="9"/>
        <v>0</v>
      </c>
      <c r="O77" s="4">
        <v>1</v>
      </c>
      <c r="P77" s="4">
        <v>0</v>
      </c>
      <c r="Q77" s="31">
        <f t="shared" si="10"/>
        <v>0.25</v>
      </c>
      <c r="R77" s="31">
        <f t="shared" si="11"/>
        <v>0</v>
      </c>
      <c r="S77" s="31">
        <f t="shared" si="12"/>
        <v>0</v>
      </c>
      <c r="T77" s="31">
        <f t="shared" si="13"/>
        <v>0</v>
      </c>
      <c r="U77" s="12">
        <v>0</v>
      </c>
      <c r="V77" s="12">
        <v>0</v>
      </c>
      <c r="W77" s="12">
        <f t="shared" si="14"/>
        <v>100</v>
      </c>
      <c r="X77" s="12">
        <f t="shared" si="15"/>
        <v>100</v>
      </c>
    </row>
    <row r="78" spans="2:24">
      <c r="B78" s="20">
        <v>44341</v>
      </c>
      <c r="C78" s="12">
        <v>617.33333333333337</v>
      </c>
      <c r="D78" s="12">
        <v>644</v>
      </c>
      <c r="E78" s="12">
        <v>644</v>
      </c>
      <c r="F78" s="12">
        <v>0</v>
      </c>
      <c r="G78" s="12">
        <v>0</v>
      </c>
      <c r="H78" s="12">
        <v>0</v>
      </c>
      <c r="I78" s="12">
        <v>0</v>
      </c>
      <c r="J78" s="4">
        <v>3</v>
      </c>
      <c r="K78" s="4">
        <v>1</v>
      </c>
      <c r="L78" s="4">
        <v>0</v>
      </c>
      <c r="M78" s="4">
        <v>0</v>
      </c>
      <c r="N78" s="34">
        <f t="shared" si="9"/>
        <v>0</v>
      </c>
      <c r="O78" s="4">
        <v>0</v>
      </c>
      <c r="P78" s="4">
        <v>0</v>
      </c>
      <c r="Q78" s="31">
        <f t="shared" si="10"/>
        <v>0</v>
      </c>
      <c r="R78" s="31">
        <f t="shared" si="11"/>
        <v>0</v>
      </c>
      <c r="S78" s="31">
        <f t="shared" si="12"/>
        <v>0</v>
      </c>
      <c r="T78" s="31">
        <f t="shared" si="13"/>
        <v>0</v>
      </c>
      <c r="U78" s="12">
        <v>0</v>
      </c>
      <c r="V78" s="12">
        <v>0</v>
      </c>
      <c r="W78" s="12">
        <f t="shared" si="14"/>
        <v>100</v>
      </c>
      <c r="X78" s="12">
        <f t="shared" si="15"/>
        <v>100</v>
      </c>
    </row>
    <row r="79" spans="2:24">
      <c r="B79" s="20">
        <v>44342</v>
      </c>
      <c r="C79" s="12">
        <v>625.66666666666663</v>
      </c>
      <c r="D79" s="12">
        <v>671</v>
      </c>
      <c r="E79" s="12">
        <v>671</v>
      </c>
      <c r="F79" s="12">
        <v>0</v>
      </c>
      <c r="G79" s="12">
        <v>0</v>
      </c>
      <c r="H79" s="12">
        <v>0</v>
      </c>
      <c r="I79" s="12">
        <v>0</v>
      </c>
      <c r="J79" s="4">
        <v>3</v>
      </c>
      <c r="K79" s="4">
        <v>1</v>
      </c>
      <c r="L79" s="4">
        <v>0</v>
      </c>
      <c r="M79" s="4">
        <v>0</v>
      </c>
      <c r="N79" s="34">
        <f t="shared" si="9"/>
        <v>0</v>
      </c>
      <c r="O79" s="4">
        <v>0</v>
      </c>
      <c r="P79" s="4">
        <v>0</v>
      </c>
      <c r="Q79" s="31">
        <f t="shared" si="10"/>
        <v>0</v>
      </c>
      <c r="R79" s="31">
        <f t="shared" si="11"/>
        <v>0</v>
      </c>
      <c r="S79" s="31">
        <f t="shared" si="12"/>
        <v>0</v>
      </c>
      <c r="T79" s="31">
        <f t="shared" si="13"/>
        <v>0</v>
      </c>
      <c r="U79" s="12">
        <v>0</v>
      </c>
      <c r="V79" s="12">
        <v>0</v>
      </c>
      <c r="W79" s="12">
        <f t="shared" si="14"/>
        <v>100</v>
      </c>
      <c r="X79" s="12">
        <f t="shared" si="15"/>
        <v>100</v>
      </c>
    </row>
    <row r="80" spans="2:24">
      <c r="B80" s="20">
        <v>44343</v>
      </c>
      <c r="C80" s="12">
        <v>423.48580000000004</v>
      </c>
      <c r="D80" s="12">
        <v>709</v>
      </c>
      <c r="E80" s="12">
        <v>709</v>
      </c>
      <c r="F80" s="12">
        <v>0</v>
      </c>
      <c r="G80" s="12">
        <v>0</v>
      </c>
      <c r="H80" s="12">
        <v>0</v>
      </c>
      <c r="I80" s="12">
        <v>0</v>
      </c>
      <c r="J80" s="4">
        <v>11</v>
      </c>
      <c r="K80" s="4">
        <v>2</v>
      </c>
      <c r="L80" s="4">
        <v>0</v>
      </c>
      <c r="M80" s="4">
        <v>0</v>
      </c>
      <c r="N80" s="34">
        <f t="shared" si="9"/>
        <v>0</v>
      </c>
      <c r="O80" s="4">
        <v>8</v>
      </c>
      <c r="P80" s="4">
        <v>0</v>
      </c>
      <c r="Q80" s="31">
        <f t="shared" si="10"/>
        <v>0.72727272727272729</v>
      </c>
      <c r="R80" s="31">
        <f t="shared" si="11"/>
        <v>0</v>
      </c>
      <c r="S80" s="31">
        <f t="shared" si="12"/>
        <v>0</v>
      </c>
      <c r="T80" s="31">
        <f t="shared" si="13"/>
        <v>0</v>
      </c>
      <c r="U80" s="12">
        <v>0</v>
      </c>
      <c r="V80" s="12">
        <v>0</v>
      </c>
      <c r="W80" s="12">
        <f t="shared" si="14"/>
        <v>100</v>
      </c>
      <c r="X80" s="12">
        <f t="shared" si="15"/>
        <v>100</v>
      </c>
    </row>
    <row r="81" spans="2:24">
      <c r="B81" s="20">
        <v>44344</v>
      </c>
      <c r="C81" s="12">
        <v>731.75</v>
      </c>
      <c r="D81" s="12">
        <v>1096</v>
      </c>
      <c r="E81" s="12">
        <v>1096</v>
      </c>
      <c r="F81" s="12">
        <v>0</v>
      </c>
      <c r="G81" s="12">
        <v>0</v>
      </c>
      <c r="H81" s="12">
        <v>0</v>
      </c>
      <c r="I81" s="12">
        <v>0</v>
      </c>
      <c r="J81" s="4">
        <v>4</v>
      </c>
      <c r="K81" s="4">
        <v>1</v>
      </c>
      <c r="L81" s="4">
        <v>0</v>
      </c>
      <c r="M81" s="4">
        <v>0</v>
      </c>
      <c r="N81" s="34">
        <f t="shared" si="9"/>
        <v>0</v>
      </c>
      <c r="O81" s="4">
        <v>1</v>
      </c>
      <c r="P81" s="4">
        <v>0</v>
      </c>
      <c r="Q81" s="31">
        <f t="shared" si="10"/>
        <v>0.25</v>
      </c>
      <c r="R81" s="31">
        <f t="shared" si="11"/>
        <v>0</v>
      </c>
      <c r="S81" s="31">
        <f t="shared" si="12"/>
        <v>0</v>
      </c>
      <c r="T81" s="31">
        <f t="shared" si="13"/>
        <v>0</v>
      </c>
      <c r="U81" s="12">
        <v>0</v>
      </c>
      <c r="V81" s="12">
        <v>0</v>
      </c>
      <c r="W81" s="12">
        <f t="shared" si="14"/>
        <v>100</v>
      </c>
      <c r="X81" s="12">
        <f t="shared" si="15"/>
        <v>100</v>
      </c>
    </row>
    <row r="82" spans="2:24">
      <c r="B82" s="19">
        <v>44345</v>
      </c>
      <c r="C82" s="12">
        <v>790.66666666666663</v>
      </c>
      <c r="D82" s="12">
        <v>905</v>
      </c>
      <c r="E82" s="12">
        <v>905</v>
      </c>
      <c r="F82" s="12">
        <v>0</v>
      </c>
      <c r="G82" s="12">
        <v>0</v>
      </c>
      <c r="H82" s="12">
        <v>0</v>
      </c>
      <c r="I82" s="12">
        <v>0</v>
      </c>
      <c r="J82" s="4">
        <v>3</v>
      </c>
      <c r="K82" s="4">
        <v>1</v>
      </c>
      <c r="L82" s="4">
        <v>0</v>
      </c>
      <c r="M82" s="4">
        <v>0</v>
      </c>
      <c r="N82" s="34">
        <f t="shared" si="9"/>
        <v>0</v>
      </c>
      <c r="O82" s="4">
        <v>0</v>
      </c>
      <c r="P82" s="4">
        <v>0</v>
      </c>
      <c r="Q82" s="31">
        <f t="shared" si="10"/>
        <v>0</v>
      </c>
      <c r="R82" s="31">
        <f t="shared" si="11"/>
        <v>0</v>
      </c>
      <c r="S82" s="31">
        <f t="shared" si="12"/>
        <v>0</v>
      </c>
      <c r="T82" s="31">
        <f t="shared" si="13"/>
        <v>0</v>
      </c>
      <c r="U82" s="12">
        <v>0</v>
      </c>
      <c r="V82" s="12">
        <v>0</v>
      </c>
      <c r="W82" s="12">
        <f t="shared" si="14"/>
        <v>100</v>
      </c>
      <c r="X82" s="12">
        <f t="shared" si="15"/>
        <v>100</v>
      </c>
    </row>
    <row r="83" spans="2:24">
      <c r="B83" s="19">
        <v>44346</v>
      </c>
      <c r="C83" s="12">
        <v>683</v>
      </c>
      <c r="D83" s="12">
        <v>745</v>
      </c>
      <c r="E83" s="12">
        <v>745</v>
      </c>
      <c r="F83" s="12">
        <v>0</v>
      </c>
      <c r="G83" s="12">
        <v>0</v>
      </c>
      <c r="H83" s="12">
        <v>0</v>
      </c>
      <c r="I83" s="12">
        <v>0</v>
      </c>
      <c r="J83" s="4">
        <v>3</v>
      </c>
      <c r="K83" s="4">
        <v>2</v>
      </c>
      <c r="L83" s="4">
        <v>0</v>
      </c>
      <c r="M83" s="4">
        <v>0</v>
      </c>
      <c r="N83" s="12"/>
      <c r="O83" s="4">
        <v>0</v>
      </c>
      <c r="P83" s="4">
        <v>0</v>
      </c>
      <c r="Q83" s="34">
        <f t="shared" ref="Q83:Q84" si="16">IF(O83=0,0,O83/J83)</f>
        <v>0</v>
      </c>
      <c r="R83" s="34">
        <f t="shared" ref="R83:R84" si="17">IF(L83=0,0,L83/J83)</f>
        <v>0</v>
      </c>
      <c r="S83" s="34">
        <f t="shared" ref="S83:S84" si="18">IF(P83=0,0,P83/K83)</f>
        <v>0</v>
      </c>
      <c r="T83" s="34">
        <f t="shared" ref="T83:T84" si="19">IF(N83=0,0,N83/K83)</f>
        <v>0</v>
      </c>
      <c r="U83" s="12">
        <v>0</v>
      </c>
      <c r="V83" s="12">
        <v>0</v>
      </c>
      <c r="W83" s="12">
        <f t="shared" ref="W83:W84" si="20">100-U83</f>
        <v>100</v>
      </c>
      <c r="X83" s="12">
        <f t="shared" ref="X83:X84" si="21">100-V83</f>
        <v>100</v>
      </c>
    </row>
    <row r="84" spans="2:24">
      <c r="B84" s="20">
        <v>44347</v>
      </c>
      <c r="C84" s="12">
        <v>533.13339999999994</v>
      </c>
      <c r="D84" s="12">
        <v>707.5</v>
      </c>
      <c r="E84" s="12">
        <v>1130</v>
      </c>
      <c r="F84" s="12">
        <v>285</v>
      </c>
      <c r="G84" s="12">
        <v>0</v>
      </c>
      <c r="H84" s="12">
        <v>0</v>
      </c>
      <c r="I84" s="12">
        <v>0</v>
      </c>
      <c r="J84" s="4">
        <v>10</v>
      </c>
      <c r="K84" s="4">
        <v>2</v>
      </c>
      <c r="L84" s="4">
        <v>0</v>
      </c>
      <c r="M84" s="4">
        <v>0</v>
      </c>
      <c r="N84" s="12"/>
      <c r="O84" s="4">
        <v>5</v>
      </c>
      <c r="P84" s="4">
        <v>0</v>
      </c>
      <c r="Q84" s="34">
        <f t="shared" si="16"/>
        <v>0.5</v>
      </c>
      <c r="R84" s="34">
        <f t="shared" si="17"/>
        <v>0</v>
      </c>
      <c r="S84" s="34">
        <f t="shared" si="18"/>
        <v>0</v>
      </c>
      <c r="T84" s="34">
        <f t="shared" si="19"/>
        <v>0</v>
      </c>
      <c r="U84" s="12">
        <v>0</v>
      </c>
      <c r="V84" s="12">
        <v>0</v>
      </c>
      <c r="W84" s="12">
        <f t="shared" si="20"/>
        <v>100</v>
      </c>
      <c r="X84" s="12">
        <f t="shared" si="21"/>
        <v>100</v>
      </c>
    </row>
    <row r="85" spans="2:24">
      <c r="B85" s="14" t="s">
        <v>2</v>
      </c>
      <c r="C85" s="15">
        <v>89068.085999999996</v>
      </c>
      <c r="D85" s="15">
        <v>54564.210999999996</v>
      </c>
      <c r="E85" s="15">
        <v>42900.110999999997</v>
      </c>
      <c r="F85" s="15">
        <v>11664.1</v>
      </c>
      <c r="G85" s="15">
        <v>0</v>
      </c>
      <c r="H85" s="15">
        <v>0</v>
      </c>
      <c r="I85" s="15">
        <v>0</v>
      </c>
      <c r="J85" s="15">
        <v>522</v>
      </c>
      <c r="K85" s="15">
        <v>91</v>
      </c>
      <c r="L85" s="15">
        <v>0</v>
      </c>
      <c r="M85" s="15">
        <v>0</v>
      </c>
      <c r="N85" s="33" t="s">
        <v>34</v>
      </c>
      <c r="O85" s="15">
        <v>40</v>
      </c>
      <c r="P85" s="15">
        <v>7</v>
      </c>
      <c r="Q85" s="16" t="s">
        <v>34</v>
      </c>
      <c r="R85" s="16" t="s">
        <v>34</v>
      </c>
      <c r="S85" s="16" t="s">
        <v>34</v>
      </c>
      <c r="T85" s="16" t="s">
        <v>34</v>
      </c>
      <c r="U85" s="16" t="s">
        <v>34</v>
      </c>
      <c r="V85" s="16" t="s">
        <v>34</v>
      </c>
      <c r="W85" s="16" t="s">
        <v>34</v>
      </c>
      <c r="X85" s="16" t="s">
        <v>34</v>
      </c>
    </row>
    <row r="86" spans="2:24" ht="25.5">
      <c r="B86" s="18" t="s">
        <v>3</v>
      </c>
      <c r="C86" s="17">
        <v>715.37570867895545</v>
      </c>
      <c r="D86" s="17">
        <v>938.39487068965525</v>
      </c>
      <c r="E86" s="17">
        <v>911.74057142857146</v>
      </c>
      <c r="F86" s="17">
        <v>1296.0111111111112</v>
      </c>
      <c r="G86" s="17">
        <v>0</v>
      </c>
      <c r="H86" s="17">
        <v>0</v>
      </c>
      <c r="I86" s="17">
        <v>0</v>
      </c>
      <c r="J86" s="17">
        <v>16.838709677419356</v>
      </c>
      <c r="K86" s="17">
        <v>2.935483870967742</v>
      </c>
      <c r="L86" s="17">
        <v>0</v>
      </c>
      <c r="M86" s="17">
        <v>0</v>
      </c>
      <c r="N86" s="35">
        <f>AVERAGE(N54:N84)</f>
        <v>0</v>
      </c>
      <c r="O86" s="17">
        <v>1.2903225806451613</v>
      </c>
      <c r="P86" s="17">
        <v>0.22580645161290322</v>
      </c>
      <c r="Q86" s="32">
        <f t="shared" ref="Q86:X86" si="22">AVERAGE(Q54:Q84)</f>
        <v>0.10415727385773468</v>
      </c>
      <c r="R86" s="32">
        <f t="shared" si="22"/>
        <v>0</v>
      </c>
      <c r="S86" s="32">
        <f t="shared" si="22"/>
        <v>2.6574500768049153E-2</v>
      </c>
      <c r="T86" s="32">
        <f t="shared" si="22"/>
        <v>0</v>
      </c>
      <c r="U86" s="17">
        <f t="shared" si="22"/>
        <v>0</v>
      </c>
      <c r="V86" s="17">
        <f t="shared" si="22"/>
        <v>0</v>
      </c>
      <c r="W86" s="17">
        <f t="shared" si="22"/>
        <v>100</v>
      </c>
      <c r="X86" s="17">
        <f t="shared" si="22"/>
        <v>100</v>
      </c>
    </row>
    <row r="89" spans="2:24" ht="25.5" customHeight="1">
      <c r="B89" s="28">
        <v>44317</v>
      </c>
      <c r="C89" s="36" t="s">
        <v>41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8"/>
    </row>
    <row r="90" spans="2:24" ht="156">
      <c r="B90" s="18"/>
      <c r="C90" s="11"/>
      <c r="D90" s="9" t="s">
        <v>38</v>
      </c>
      <c r="E90" s="9" t="s">
        <v>39</v>
      </c>
      <c r="F90" s="9" t="s">
        <v>40</v>
      </c>
      <c r="G90" s="9" t="s">
        <v>14</v>
      </c>
      <c r="H90" s="9" t="s">
        <v>15</v>
      </c>
      <c r="I90" s="9" t="s">
        <v>16</v>
      </c>
      <c r="J90" s="9" t="s">
        <v>19</v>
      </c>
      <c r="K90" s="9" t="s">
        <v>20</v>
      </c>
      <c r="L90" s="9" t="s">
        <v>21</v>
      </c>
      <c r="M90" s="22" t="s">
        <v>23</v>
      </c>
      <c r="N90" s="9" t="s">
        <v>24</v>
      </c>
    </row>
    <row r="91" spans="2:24">
      <c r="B91" s="18"/>
      <c r="C91" s="11" t="s">
        <v>25</v>
      </c>
      <c r="D91" s="11" t="s">
        <v>25</v>
      </c>
      <c r="E91" s="11" t="s">
        <v>25</v>
      </c>
      <c r="F91" s="11" t="s">
        <v>25</v>
      </c>
      <c r="G91" s="11" t="s">
        <v>26</v>
      </c>
      <c r="H91" s="11" t="s">
        <v>27</v>
      </c>
      <c r="I91" s="11" t="s">
        <v>28</v>
      </c>
      <c r="J91" s="11" t="s">
        <v>28</v>
      </c>
      <c r="K91" s="11" t="s">
        <v>30</v>
      </c>
      <c r="L91" s="11" t="s">
        <v>31</v>
      </c>
      <c r="M91" s="23" t="s">
        <v>32</v>
      </c>
      <c r="N91" s="11" t="s">
        <v>33</v>
      </c>
    </row>
    <row r="92" spans="2:24">
      <c r="B92" s="18" t="s">
        <v>2</v>
      </c>
      <c r="C92" s="15">
        <f>SUM(C85:D85)</f>
        <v>143632.29699999999</v>
      </c>
      <c r="D92" s="15">
        <f>D85</f>
        <v>54564.210999999996</v>
      </c>
      <c r="E92" s="15">
        <f t="shared" ref="E92:F92" si="23">E85</f>
        <v>42900.110999999997</v>
      </c>
      <c r="F92" s="15">
        <f t="shared" si="23"/>
        <v>11664.1</v>
      </c>
      <c r="G92" s="15">
        <f>SUM(H85:I85)</f>
        <v>0</v>
      </c>
      <c r="H92" s="15">
        <f>SUM(J85:K85)</f>
        <v>613</v>
      </c>
      <c r="I92" s="15">
        <f>SUM(L85:M85)</f>
        <v>0</v>
      </c>
      <c r="J92" s="15">
        <f>SUM(O85:P85)</f>
        <v>47</v>
      </c>
      <c r="K92" s="16" t="s">
        <v>34</v>
      </c>
      <c r="L92" s="16" t="s">
        <v>34</v>
      </c>
      <c r="M92" s="24" t="s">
        <v>34</v>
      </c>
      <c r="N92" s="16" t="s">
        <v>34</v>
      </c>
    </row>
    <row r="93" spans="2:24" ht="25.5">
      <c r="B93" s="18" t="s">
        <v>3</v>
      </c>
      <c r="C93" s="21">
        <f>AVERAGE(C86:D86)</f>
        <v>826.88528968430535</v>
      </c>
      <c r="D93" s="21">
        <f>D86</f>
        <v>938.39487068965525</v>
      </c>
      <c r="E93" s="21">
        <f t="shared" ref="E93:F93" si="24">E86</f>
        <v>911.74057142857146</v>
      </c>
      <c r="F93" s="21">
        <f t="shared" si="24"/>
        <v>1296.0111111111112</v>
      </c>
      <c r="G93" s="21">
        <f>AVERAGE(H86:I86)</f>
        <v>0</v>
      </c>
      <c r="H93" s="21">
        <f>AVERAGE(J86:K86)</f>
        <v>9.887096774193548</v>
      </c>
      <c r="I93" s="21">
        <f>AVERAGE(L86:M86)</f>
        <v>0</v>
      </c>
      <c r="J93" s="21">
        <f>AVERAGE(O86:P86)</f>
        <v>0.75806451612903225</v>
      </c>
      <c r="K93" s="32">
        <f>AVERAGE(Q86,S86)</f>
        <v>6.5365887312891918E-2</v>
      </c>
      <c r="L93" s="32">
        <f>AVERAGE(R86,T86)</f>
        <v>0</v>
      </c>
      <c r="M93" s="25">
        <f>AVERAGE(U86:V86)</f>
        <v>0</v>
      </c>
      <c r="N93" s="21">
        <f>AVERAGE(W86:X86)</f>
        <v>100</v>
      </c>
    </row>
    <row r="96" spans="2:24">
      <c r="B96" s="1" t="s">
        <v>35</v>
      </c>
      <c r="C96" s="10">
        <v>1</v>
      </c>
      <c r="D96" s="10">
        <v>2</v>
      </c>
      <c r="E96" s="10">
        <v>3</v>
      </c>
      <c r="F96" s="10">
        <v>4</v>
      </c>
      <c r="G96" s="10">
        <v>5</v>
      </c>
      <c r="H96" s="10">
        <v>6</v>
      </c>
      <c r="I96" s="10">
        <v>7</v>
      </c>
      <c r="J96" s="10">
        <v>8</v>
      </c>
      <c r="K96" s="10">
        <v>9</v>
      </c>
      <c r="L96" s="10">
        <v>10</v>
      </c>
      <c r="M96" s="10">
        <v>11</v>
      </c>
      <c r="N96" s="10">
        <v>12</v>
      </c>
      <c r="O96" s="10">
        <v>13</v>
      </c>
      <c r="P96" s="10">
        <v>14</v>
      </c>
      <c r="Q96" s="10">
        <v>15</v>
      </c>
      <c r="R96" s="10">
        <v>16</v>
      </c>
      <c r="S96" s="10">
        <v>17</v>
      </c>
      <c r="T96" s="10">
        <v>18</v>
      </c>
      <c r="U96" s="10">
        <v>19</v>
      </c>
      <c r="V96" s="10">
        <v>20</v>
      </c>
      <c r="W96" s="10">
        <v>21</v>
      </c>
      <c r="X96" s="10">
        <v>22</v>
      </c>
    </row>
    <row r="97" spans="2:24" ht="63.75">
      <c r="B97" s="5" t="s">
        <v>7</v>
      </c>
      <c r="C97" s="2" t="s">
        <v>0</v>
      </c>
      <c r="D97" s="2" t="s">
        <v>8</v>
      </c>
      <c r="E97" s="2" t="s">
        <v>8</v>
      </c>
      <c r="F97" s="2" t="s">
        <v>8</v>
      </c>
      <c r="G97" s="2" t="s">
        <v>8</v>
      </c>
      <c r="H97" s="2" t="s">
        <v>9</v>
      </c>
      <c r="I97" s="2" t="s">
        <v>10</v>
      </c>
      <c r="J97" s="2" t="s">
        <v>11</v>
      </c>
      <c r="K97" s="2" t="s">
        <v>12</v>
      </c>
      <c r="L97" s="2" t="s">
        <v>11</v>
      </c>
      <c r="M97" s="2" t="s">
        <v>12</v>
      </c>
      <c r="N97" s="2" t="s">
        <v>12</v>
      </c>
      <c r="O97" s="2" t="s">
        <v>11</v>
      </c>
      <c r="P97" s="2" t="s">
        <v>12</v>
      </c>
      <c r="Q97" s="2" t="s">
        <v>11</v>
      </c>
      <c r="R97" s="2" t="s">
        <v>11</v>
      </c>
      <c r="S97" s="2" t="s">
        <v>12</v>
      </c>
      <c r="T97" s="2" t="s">
        <v>12</v>
      </c>
      <c r="U97" s="2" t="s">
        <v>11</v>
      </c>
      <c r="V97" s="2" t="s">
        <v>12</v>
      </c>
      <c r="W97" s="2" t="s">
        <v>11</v>
      </c>
      <c r="X97" s="2" t="s">
        <v>12</v>
      </c>
    </row>
    <row r="98" spans="2:24" ht="144">
      <c r="B98" s="6" t="s">
        <v>13</v>
      </c>
      <c r="C98" s="8"/>
      <c r="D98" s="9"/>
      <c r="E98" s="9" t="s">
        <v>38</v>
      </c>
      <c r="F98" s="9" t="s">
        <v>39</v>
      </c>
      <c r="G98" s="9" t="s">
        <v>40</v>
      </c>
      <c r="H98" s="9" t="s">
        <v>14</v>
      </c>
      <c r="I98" s="9" t="s">
        <v>14</v>
      </c>
      <c r="J98" s="9" t="s">
        <v>15</v>
      </c>
      <c r="K98" s="9" t="s">
        <v>15</v>
      </c>
      <c r="L98" s="9" t="s">
        <v>16</v>
      </c>
      <c r="M98" s="9" t="s">
        <v>17</v>
      </c>
      <c r="N98" s="9" t="s">
        <v>18</v>
      </c>
      <c r="O98" s="9" t="s">
        <v>19</v>
      </c>
      <c r="P98" s="9" t="s">
        <v>19</v>
      </c>
      <c r="Q98" s="9" t="s">
        <v>20</v>
      </c>
      <c r="R98" s="9" t="s">
        <v>21</v>
      </c>
      <c r="S98" s="9" t="s">
        <v>22</v>
      </c>
      <c r="T98" s="9" t="s">
        <v>21</v>
      </c>
      <c r="U98" s="9" t="s">
        <v>23</v>
      </c>
      <c r="V98" s="9" t="s">
        <v>23</v>
      </c>
      <c r="W98" s="9" t="s">
        <v>24</v>
      </c>
      <c r="X98" s="9" t="s">
        <v>24</v>
      </c>
    </row>
    <row r="99" spans="2:24">
      <c r="B99" s="3" t="s">
        <v>1</v>
      </c>
      <c r="C99" s="11" t="s">
        <v>25</v>
      </c>
      <c r="D99" s="11" t="s">
        <v>25</v>
      </c>
      <c r="E99" s="11" t="s">
        <v>25</v>
      </c>
      <c r="F99" s="11" t="s">
        <v>25</v>
      </c>
      <c r="G99" s="11" t="s">
        <v>25</v>
      </c>
      <c r="H99" s="11" t="s">
        <v>26</v>
      </c>
      <c r="I99" s="11" t="s">
        <v>26</v>
      </c>
      <c r="J99" s="11" t="s">
        <v>27</v>
      </c>
      <c r="K99" s="11" t="s">
        <v>27</v>
      </c>
      <c r="L99" s="11" t="s">
        <v>28</v>
      </c>
      <c r="M99" s="11" t="s">
        <v>28</v>
      </c>
      <c r="N99" s="11" t="s">
        <v>29</v>
      </c>
      <c r="O99" s="11" t="s">
        <v>28</v>
      </c>
      <c r="P99" s="11" t="s">
        <v>28</v>
      </c>
      <c r="Q99" s="11" t="s">
        <v>30</v>
      </c>
      <c r="R99" s="11" t="s">
        <v>31</v>
      </c>
      <c r="S99" s="11" t="s">
        <v>30</v>
      </c>
      <c r="T99" s="11" t="s">
        <v>31</v>
      </c>
      <c r="U99" s="11" t="s">
        <v>32</v>
      </c>
      <c r="V99" s="11" t="s">
        <v>32</v>
      </c>
      <c r="W99" s="11" t="s">
        <v>33</v>
      </c>
      <c r="X99" s="11" t="s">
        <v>33</v>
      </c>
    </row>
    <row r="100" spans="2:24">
      <c r="B100" s="20">
        <v>44348</v>
      </c>
      <c r="C100" s="12">
        <v>482.875</v>
      </c>
      <c r="D100" s="12">
        <v>659.5</v>
      </c>
      <c r="E100" s="12">
        <v>659.5</v>
      </c>
      <c r="F100" s="12">
        <v>0</v>
      </c>
      <c r="G100" s="12">
        <v>0</v>
      </c>
      <c r="H100" s="12">
        <v>0</v>
      </c>
      <c r="I100" s="12">
        <v>0</v>
      </c>
      <c r="J100" s="4">
        <v>7</v>
      </c>
      <c r="K100" s="4">
        <v>2</v>
      </c>
      <c r="L100" s="4">
        <v>0</v>
      </c>
      <c r="M100" s="4">
        <v>0</v>
      </c>
      <c r="N100" s="34">
        <f>IF(M100=0,0,M100/K100)</f>
        <v>0</v>
      </c>
      <c r="O100" s="4">
        <v>4</v>
      </c>
      <c r="P100" s="4">
        <v>0</v>
      </c>
      <c r="Q100" s="31">
        <f>IF(O100=0,0,O100/J100)</f>
        <v>0.5714285714285714</v>
      </c>
      <c r="R100" s="31">
        <f>IF(L100=0,0,L100/J100)</f>
        <v>0</v>
      </c>
      <c r="S100" s="31">
        <f>IF(P100=0,0,P100/K100)</f>
        <v>0</v>
      </c>
      <c r="T100" s="31">
        <f>IF(N100=0,0,N100/K100)</f>
        <v>0</v>
      </c>
      <c r="U100" s="12">
        <v>0</v>
      </c>
      <c r="V100" s="12">
        <v>0</v>
      </c>
      <c r="W100" s="12">
        <f>100-U100</f>
        <v>100</v>
      </c>
      <c r="X100" s="12">
        <f>100-V100</f>
        <v>100</v>
      </c>
    </row>
    <row r="101" spans="2:24">
      <c r="B101" s="20">
        <v>44349</v>
      </c>
      <c r="C101" s="12">
        <v>526</v>
      </c>
      <c r="D101" s="12">
        <v>721.5</v>
      </c>
      <c r="E101" s="12">
        <v>721.5</v>
      </c>
      <c r="F101" s="12">
        <v>0</v>
      </c>
      <c r="G101" s="12">
        <v>0</v>
      </c>
      <c r="H101" s="12">
        <v>0</v>
      </c>
      <c r="I101" s="12">
        <v>0</v>
      </c>
      <c r="J101" s="4">
        <v>4</v>
      </c>
      <c r="K101" s="4">
        <v>2</v>
      </c>
      <c r="L101" s="4">
        <v>0</v>
      </c>
      <c r="M101" s="4">
        <v>0</v>
      </c>
      <c r="N101" s="34">
        <f t="shared" ref="N101:N129" si="25">IF(M101=0,0,M101/K101)</f>
        <v>0</v>
      </c>
      <c r="O101" s="4">
        <v>1</v>
      </c>
      <c r="P101" s="4">
        <v>0</v>
      </c>
      <c r="Q101" s="31">
        <f t="shared" ref="Q101:Q129" si="26">IF(O101=0,0,O101/J101)</f>
        <v>0.25</v>
      </c>
      <c r="R101" s="31">
        <f t="shared" ref="R101:R129" si="27">IF(L101=0,0,L101/J101)</f>
        <v>0</v>
      </c>
      <c r="S101" s="31">
        <f t="shared" ref="S101:S129" si="28">IF(P101=0,0,P101/K101)</f>
        <v>0</v>
      </c>
      <c r="T101" s="31">
        <f t="shared" ref="T101:T129" si="29">IF(N101=0,0,N101/K101)</f>
        <v>0</v>
      </c>
      <c r="U101" s="12">
        <v>0</v>
      </c>
      <c r="V101" s="12">
        <v>0</v>
      </c>
      <c r="W101" s="12">
        <f t="shared" ref="W101:W129" si="30">100-U101</f>
        <v>100</v>
      </c>
      <c r="X101" s="12">
        <f t="shared" ref="X101:X129" si="31">100-V101</f>
        <v>100</v>
      </c>
    </row>
    <row r="102" spans="2:24">
      <c r="B102" s="20">
        <v>44350</v>
      </c>
      <c r="C102" s="12">
        <v>412.25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4">
        <v>4</v>
      </c>
      <c r="K102" s="4">
        <v>0</v>
      </c>
      <c r="L102" s="4">
        <v>0</v>
      </c>
      <c r="M102" s="4">
        <v>0</v>
      </c>
      <c r="N102" s="34">
        <f t="shared" si="25"/>
        <v>0</v>
      </c>
      <c r="O102" s="4">
        <v>1</v>
      </c>
      <c r="P102" s="4">
        <v>0</v>
      </c>
      <c r="Q102" s="31">
        <f t="shared" si="26"/>
        <v>0.25</v>
      </c>
      <c r="R102" s="31">
        <f t="shared" si="27"/>
        <v>0</v>
      </c>
      <c r="S102" s="31">
        <f t="shared" si="28"/>
        <v>0</v>
      </c>
      <c r="T102" s="31">
        <f t="shared" si="29"/>
        <v>0</v>
      </c>
      <c r="U102" s="12">
        <v>0</v>
      </c>
      <c r="V102" s="12">
        <v>0</v>
      </c>
      <c r="W102" s="12">
        <f t="shared" si="30"/>
        <v>100</v>
      </c>
      <c r="X102" s="12">
        <f t="shared" si="31"/>
        <v>100</v>
      </c>
    </row>
    <row r="103" spans="2:24">
      <c r="B103" s="20">
        <v>44351</v>
      </c>
      <c r="C103" s="12">
        <v>515.125</v>
      </c>
      <c r="D103" s="12">
        <v>356</v>
      </c>
      <c r="E103" s="12">
        <v>516</v>
      </c>
      <c r="F103" s="12">
        <v>196</v>
      </c>
      <c r="G103" s="12">
        <v>0</v>
      </c>
      <c r="H103" s="12">
        <v>0</v>
      </c>
      <c r="I103" s="12">
        <v>0</v>
      </c>
      <c r="J103" s="4">
        <v>5</v>
      </c>
      <c r="K103" s="4">
        <v>2</v>
      </c>
      <c r="L103" s="4">
        <v>0</v>
      </c>
      <c r="M103" s="4">
        <v>0</v>
      </c>
      <c r="N103" s="34">
        <f t="shared" si="25"/>
        <v>0</v>
      </c>
      <c r="O103" s="4">
        <v>1</v>
      </c>
      <c r="P103" s="4">
        <v>0</v>
      </c>
      <c r="Q103" s="31">
        <f t="shared" si="26"/>
        <v>0.2</v>
      </c>
      <c r="R103" s="31">
        <f t="shared" si="27"/>
        <v>0</v>
      </c>
      <c r="S103" s="31">
        <f t="shared" si="28"/>
        <v>0</v>
      </c>
      <c r="T103" s="31">
        <f t="shared" si="29"/>
        <v>0</v>
      </c>
      <c r="U103" s="12">
        <v>0</v>
      </c>
      <c r="V103" s="12">
        <v>0</v>
      </c>
      <c r="W103" s="12">
        <f t="shared" si="30"/>
        <v>100</v>
      </c>
      <c r="X103" s="12">
        <f t="shared" si="31"/>
        <v>100</v>
      </c>
    </row>
    <row r="104" spans="2:24">
      <c r="B104" s="19">
        <v>44352</v>
      </c>
      <c r="C104" s="12">
        <v>377.26666666666665</v>
      </c>
      <c r="D104" s="12">
        <v>687</v>
      </c>
      <c r="E104" s="12">
        <v>687</v>
      </c>
      <c r="F104" s="12">
        <v>0</v>
      </c>
      <c r="G104" s="12">
        <v>0</v>
      </c>
      <c r="H104" s="12">
        <v>0</v>
      </c>
      <c r="I104" s="12">
        <v>0</v>
      </c>
      <c r="J104" s="4">
        <v>7</v>
      </c>
      <c r="K104" s="4">
        <v>1</v>
      </c>
      <c r="L104" s="4">
        <v>0</v>
      </c>
      <c r="M104" s="4">
        <v>0</v>
      </c>
      <c r="N104" s="34">
        <f t="shared" si="25"/>
        <v>0</v>
      </c>
      <c r="O104" s="4">
        <v>5</v>
      </c>
      <c r="P104" s="4">
        <v>0</v>
      </c>
      <c r="Q104" s="31">
        <f t="shared" si="26"/>
        <v>0.7142857142857143</v>
      </c>
      <c r="R104" s="31">
        <f t="shared" si="27"/>
        <v>0</v>
      </c>
      <c r="S104" s="31">
        <f t="shared" si="28"/>
        <v>0</v>
      </c>
      <c r="T104" s="31">
        <f t="shared" si="29"/>
        <v>0</v>
      </c>
      <c r="U104" s="12">
        <v>0</v>
      </c>
      <c r="V104" s="12">
        <v>0</v>
      </c>
      <c r="W104" s="12">
        <f t="shared" si="30"/>
        <v>100</v>
      </c>
      <c r="X104" s="12">
        <f t="shared" si="31"/>
        <v>100</v>
      </c>
    </row>
    <row r="105" spans="2:24">
      <c r="B105" s="19">
        <v>44353</v>
      </c>
      <c r="C105" s="12">
        <v>1073.5</v>
      </c>
      <c r="D105" s="12">
        <v>795</v>
      </c>
      <c r="E105" s="12">
        <v>795</v>
      </c>
      <c r="F105" s="12">
        <v>0</v>
      </c>
      <c r="G105" s="12">
        <v>0</v>
      </c>
      <c r="H105" s="12">
        <v>0</v>
      </c>
      <c r="I105" s="12">
        <v>0</v>
      </c>
      <c r="J105" s="4">
        <v>4</v>
      </c>
      <c r="K105" s="4">
        <v>1</v>
      </c>
      <c r="L105" s="4">
        <v>0</v>
      </c>
      <c r="M105" s="4">
        <v>0</v>
      </c>
      <c r="N105" s="34">
        <f t="shared" si="25"/>
        <v>0</v>
      </c>
      <c r="O105" s="4">
        <v>1</v>
      </c>
      <c r="P105" s="4">
        <v>0</v>
      </c>
      <c r="Q105" s="31">
        <f t="shared" si="26"/>
        <v>0.25</v>
      </c>
      <c r="R105" s="31">
        <f t="shared" si="27"/>
        <v>0</v>
      </c>
      <c r="S105" s="31">
        <f t="shared" si="28"/>
        <v>0</v>
      </c>
      <c r="T105" s="31">
        <f t="shared" si="29"/>
        <v>0</v>
      </c>
      <c r="U105" s="12">
        <v>0</v>
      </c>
      <c r="V105" s="12">
        <v>0</v>
      </c>
      <c r="W105" s="12">
        <f t="shared" si="30"/>
        <v>100</v>
      </c>
      <c r="X105" s="12">
        <f t="shared" si="31"/>
        <v>100</v>
      </c>
    </row>
    <row r="106" spans="2:24">
      <c r="B106" s="30">
        <v>44354</v>
      </c>
      <c r="C106" s="12">
        <v>526</v>
      </c>
      <c r="D106" s="12">
        <v>660.5</v>
      </c>
      <c r="E106" s="12">
        <v>660.5</v>
      </c>
      <c r="F106" s="12">
        <v>0</v>
      </c>
      <c r="G106" s="12">
        <v>0</v>
      </c>
      <c r="H106" s="12">
        <v>0</v>
      </c>
      <c r="I106" s="12">
        <v>0</v>
      </c>
      <c r="J106" s="4">
        <v>4</v>
      </c>
      <c r="K106" s="4">
        <v>2</v>
      </c>
      <c r="L106" s="4">
        <v>0</v>
      </c>
      <c r="M106" s="4">
        <v>0</v>
      </c>
      <c r="N106" s="34">
        <f t="shared" si="25"/>
        <v>0</v>
      </c>
      <c r="O106" s="4">
        <v>1</v>
      </c>
      <c r="P106" s="4">
        <v>0</v>
      </c>
      <c r="Q106" s="31">
        <f t="shared" si="26"/>
        <v>0.25</v>
      </c>
      <c r="R106" s="31">
        <f t="shared" si="27"/>
        <v>0</v>
      </c>
      <c r="S106" s="31">
        <f t="shared" si="28"/>
        <v>0</v>
      </c>
      <c r="T106" s="31">
        <f t="shared" si="29"/>
        <v>0</v>
      </c>
      <c r="U106" s="12">
        <v>0</v>
      </c>
      <c r="V106" s="12">
        <v>0</v>
      </c>
      <c r="W106" s="12">
        <f t="shared" si="30"/>
        <v>100</v>
      </c>
      <c r="X106" s="12">
        <f t="shared" si="31"/>
        <v>100</v>
      </c>
    </row>
    <row r="107" spans="2:24">
      <c r="B107" s="30">
        <v>44355</v>
      </c>
      <c r="C107" s="12">
        <v>680.5</v>
      </c>
      <c r="D107" s="12">
        <v>1038.5</v>
      </c>
      <c r="E107" s="12">
        <v>1038.5</v>
      </c>
      <c r="F107" s="12">
        <v>0</v>
      </c>
      <c r="G107" s="12">
        <v>0</v>
      </c>
      <c r="H107" s="12">
        <v>0</v>
      </c>
      <c r="I107" s="12">
        <v>0</v>
      </c>
      <c r="J107" s="4">
        <v>4</v>
      </c>
      <c r="K107" s="4">
        <v>2</v>
      </c>
      <c r="L107" s="4">
        <v>0</v>
      </c>
      <c r="M107" s="4">
        <v>0</v>
      </c>
      <c r="N107" s="34">
        <f t="shared" si="25"/>
        <v>0</v>
      </c>
      <c r="O107" s="4">
        <v>1</v>
      </c>
      <c r="P107" s="4">
        <v>0</v>
      </c>
      <c r="Q107" s="31">
        <f t="shared" si="26"/>
        <v>0.25</v>
      </c>
      <c r="R107" s="31">
        <f t="shared" si="27"/>
        <v>0</v>
      </c>
      <c r="S107" s="31">
        <f t="shared" si="28"/>
        <v>0</v>
      </c>
      <c r="T107" s="31">
        <f t="shared" si="29"/>
        <v>0</v>
      </c>
      <c r="U107" s="12">
        <v>0</v>
      </c>
      <c r="V107" s="12">
        <v>0</v>
      </c>
      <c r="W107" s="12">
        <f t="shared" si="30"/>
        <v>100</v>
      </c>
      <c r="X107" s="12">
        <f t="shared" si="31"/>
        <v>100</v>
      </c>
    </row>
    <row r="108" spans="2:24">
      <c r="B108" s="30">
        <v>44356</v>
      </c>
      <c r="C108" s="12">
        <v>674</v>
      </c>
      <c r="D108" s="12">
        <v>710</v>
      </c>
      <c r="E108" s="12">
        <v>710</v>
      </c>
      <c r="F108" s="12">
        <v>0</v>
      </c>
      <c r="G108" s="12">
        <v>0</v>
      </c>
      <c r="H108" s="12">
        <v>0</v>
      </c>
      <c r="I108" s="12">
        <v>0</v>
      </c>
      <c r="J108" s="4">
        <v>3</v>
      </c>
      <c r="K108" s="4">
        <v>1</v>
      </c>
      <c r="L108" s="4">
        <v>0</v>
      </c>
      <c r="M108" s="4">
        <v>0</v>
      </c>
      <c r="N108" s="34">
        <f t="shared" si="25"/>
        <v>0</v>
      </c>
      <c r="O108" s="4">
        <v>0</v>
      </c>
      <c r="P108" s="4">
        <v>0</v>
      </c>
      <c r="Q108" s="31">
        <f t="shared" si="26"/>
        <v>0</v>
      </c>
      <c r="R108" s="31">
        <f t="shared" si="27"/>
        <v>0</v>
      </c>
      <c r="S108" s="31">
        <f t="shared" si="28"/>
        <v>0</v>
      </c>
      <c r="T108" s="31">
        <f t="shared" si="29"/>
        <v>0</v>
      </c>
      <c r="U108" s="12">
        <v>0</v>
      </c>
      <c r="V108" s="12">
        <v>0</v>
      </c>
      <c r="W108" s="12">
        <f t="shared" si="30"/>
        <v>100</v>
      </c>
      <c r="X108" s="12">
        <f t="shared" si="31"/>
        <v>100</v>
      </c>
    </row>
    <row r="109" spans="2:24">
      <c r="B109" s="30">
        <v>44357</v>
      </c>
      <c r="C109" s="12">
        <v>436</v>
      </c>
      <c r="D109" s="12">
        <v>743</v>
      </c>
      <c r="E109" s="12">
        <v>743</v>
      </c>
      <c r="F109" s="12">
        <v>0</v>
      </c>
      <c r="G109" s="12">
        <v>0</v>
      </c>
      <c r="H109" s="12">
        <v>0</v>
      </c>
      <c r="I109" s="12">
        <v>0</v>
      </c>
      <c r="J109" s="4">
        <v>7</v>
      </c>
      <c r="K109" s="4">
        <v>1</v>
      </c>
      <c r="L109" s="4">
        <v>0</v>
      </c>
      <c r="M109" s="4">
        <v>0</v>
      </c>
      <c r="N109" s="34">
        <f t="shared" si="25"/>
        <v>0</v>
      </c>
      <c r="O109" s="4">
        <v>4</v>
      </c>
      <c r="P109" s="4">
        <v>0</v>
      </c>
      <c r="Q109" s="31">
        <f t="shared" si="26"/>
        <v>0.5714285714285714</v>
      </c>
      <c r="R109" s="31">
        <f t="shared" si="27"/>
        <v>0</v>
      </c>
      <c r="S109" s="31">
        <f t="shared" si="28"/>
        <v>0</v>
      </c>
      <c r="T109" s="31">
        <f t="shared" si="29"/>
        <v>0</v>
      </c>
      <c r="U109" s="12">
        <v>0</v>
      </c>
      <c r="V109" s="12">
        <v>0</v>
      </c>
      <c r="W109" s="12">
        <f t="shared" si="30"/>
        <v>100</v>
      </c>
      <c r="X109" s="12">
        <f t="shared" si="31"/>
        <v>100</v>
      </c>
    </row>
    <row r="110" spans="2:24">
      <c r="B110" s="30">
        <v>44358</v>
      </c>
      <c r="C110" s="12">
        <v>650.33333333333337</v>
      </c>
      <c r="D110" s="12">
        <v>646</v>
      </c>
      <c r="E110" s="12">
        <v>646</v>
      </c>
      <c r="F110" s="12">
        <v>0</v>
      </c>
      <c r="G110" s="12">
        <v>0</v>
      </c>
      <c r="H110" s="12">
        <v>0</v>
      </c>
      <c r="I110" s="12">
        <v>0</v>
      </c>
      <c r="J110" s="4">
        <v>3</v>
      </c>
      <c r="K110" s="4">
        <v>1</v>
      </c>
      <c r="L110" s="4">
        <v>0</v>
      </c>
      <c r="M110" s="4">
        <v>0</v>
      </c>
      <c r="N110" s="34">
        <f t="shared" si="25"/>
        <v>0</v>
      </c>
      <c r="O110" s="4">
        <v>0</v>
      </c>
      <c r="P110" s="4">
        <v>0</v>
      </c>
      <c r="Q110" s="31">
        <f t="shared" si="26"/>
        <v>0</v>
      </c>
      <c r="R110" s="31">
        <f t="shared" si="27"/>
        <v>0</v>
      </c>
      <c r="S110" s="31">
        <f t="shared" si="28"/>
        <v>0</v>
      </c>
      <c r="T110" s="31">
        <f t="shared" si="29"/>
        <v>0</v>
      </c>
      <c r="U110" s="12">
        <v>0</v>
      </c>
      <c r="V110" s="12">
        <v>0</v>
      </c>
      <c r="W110" s="12">
        <f t="shared" si="30"/>
        <v>100</v>
      </c>
      <c r="X110" s="12">
        <f t="shared" si="31"/>
        <v>100</v>
      </c>
    </row>
    <row r="111" spans="2:24">
      <c r="B111" s="19">
        <v>44359</v>
      </c>
      <c r="C111" s="12">
        <v>570.75</v>
      </c>
      <c r="D111" s="12">
        <v>804</v>
      </c>
      <c r="E111" s="12">
        <v>804</v>
      </c>
      <c r="F111" s="12">
        <v>0</v>
      </c>
      <c r="G111" s="12">
        <v>0</v>
      </c>
      <c r="H111" s="12">
        <v>0</v>
      </c>
      <c r="I111" s="12">
        <v>0</v>
      </c>
      <c r="J111" s="4">
        <v>4</v>
      </c>
      <c r="K111" s="4">
        <v>2</v>
      </c>
      <c r="L111" s="4">
        <v>0</v>
      </c>
      <c r="M111" s="4">
        <v>0</v>
      </c>
      <c r="N111" s="34">
        <f t="shared" si="25"/>
        <v>0</v>
      </c>
      <c r="O111" s="4">
        <v>1</v>
      </c>
      <c r="P111" s="4">
        <v>0</v>
      </c>
      <c r="Q111" s="31">
        <f t="shared" si="26"/>
        <v>0.25</v>
      </c>
      <c r="R111" s="31">
        <f t="shared" si="27"/>
        <v>0</v>
      </c>
      <c r="S111" s="31">
        <f t="shared" si="28"/>
        <v>0</v>
      </c>
      <c r="T111" s="31">
        <f t="shared" si="29"/>
        <v>0</v>
      </c>
      <c r="U111" s="12">
        <v>0</v>
      </c>
      <c r="V111" s="12">
        <v>0</v>
      </c>
      <c r="W111" s="12">
        <f t="shared" si="30"/>
        <v>100</v>
      </c>
      <c r="X111" s="12">
        <f t="shared" si="31"/>
        <v>100</v>
      </c>
    </row>
    <row r="112" spans="2:24">
      <c r="B112" s="19">
        <v>44360</v>
      </c>
      <c r="C112" s="12">
        <v>638.25</v>
      </c>
      <c r="D112" s="12">
        <v>981</v>
      </c>
      <c r="E112" s="12">
        <v>981</v>
      </c>
      <c r="F112" s="12">
        <v>0</v>
      </c>
      <c r="G112" s="12">
        <v>0</v>
      </c>
      <c r="H112" s="12">
        <v>0</v>
      </c>
      <c r="I112" s="12">
        <v>0</v>
      </c>
      <c r="J112" s="4">
        <v>4</v>
      </c>
      <c r="K112" s="4">
        <v>2</v>
      </c>
      <c r="L112" s="4">
        <v>0</v>
      </c>
      <c r="M112" s="4">
        <v>0</v>
      </c>
      <c r="N112" s="34">
        <f t="shared" si="25"/>
        <v>0</v>
      </c>
      <c r="O112" s="4">
        <v>1</v>
      </c>
      <c r="P112" s="4">
        <v>0</v>
      </c>
      <c r="Q112" s="31">
        <f t="shared" si="26"/>
        <v>0.25</v>
      </c>
      <c r="R112" s="31">
        <f t="shared" si="27"/>
        <v>0</v>
      </c>
      <c r="S112" s="31">
        <f t="shared" si="28"/>
        <v>0</v>
      </c>
      <c r="T112" s="31">
        <f t="shared" si="29"/>
        <v>0</v>
      </c>
      <c r="U112" s="12">
        <v>0</v>
      </c>
      <c r="V112" s="12">
        <v>0</v>
      </c>
      <c r="W112" s="12">
        <f t="shared" si="30"/>
        <v>100</v>
      </c>
      <c r="X112" s="12">
        <f t="shared" si="31"/>
        <v>100</v>
      </c>
    </row>
    <row r="113" spans="2:24">
      <c r="B113" s="30">
        <v>44361</v>
      </c>
      <c r="C113" s="12">
        <v>626.31825000000003</v>
      </c>
      <c r="D113" s="12">
        <v>304</v>
      </c>
      <c r="E113" s="12">
        <v>0</v>
      </c>
      <c r="F113" s="12">
        <v>304</v>
      </c>
      <c r="G113" s="12">
        <v>0</v>
      </c>
      <c r="H113" s="12">
        <v>0</v>
      </c>
      <c r="I113" s="12">
        <v>0</v>
      </c>
      <c r="J113" s="4">
        <v>14</v>
      </c>
      <c r="K113" s="4">
        <v>1</v>
      </c>
      <c r="L113" s="4">
        <v>0</v>
      </c>
      <c r="M113" s="4">
        <v>0</v>
      </c>
      <c r="N113" s="34">
        <f t="shared" si="25"/>
        <v>0</v>
      </c>
      <c r="O113" s="4">
        <v>10</v>
      </c>
      <c r="P113" s="4">
        <v>0</v>
      </c>
      <c r="Q113" s="31">
        <f t="shared" si="26"/>
        <v>0.7142857142857143</v>
      </c>
      <c r="R113" s="31">
        <f t="shared" si="27"/>
        <v>0</v>
      </c>
      <c r="S113" s="31">
        <f t="shared" si="28"/>
        <v>0</v>
      </c>
      <c r="T113" s="31">
        <f t="shared" si="29"/>
        <v>0</v>
      </c>
      <c r="U113" s="12">
        <v>0</v>
      </c>
      <c r="V113" s="12">
        <v>0</v>
      </c>
      <c r="W113" s="12">
        <f t="shared" si="30"/>
        <v>100</v>
      </c>
      <c r="X113" s="12">
        <f t="shared" si="31"/>
        <v>100</v>
      </c>
    </row>
    <row r="114" spans="2:24">
      <c r="B114" s="30">
        <v>44362</v>
      </c>
      <c r="C114" s="12">
        <v>459.70825000000002</v>
      </c>
      <c r="D114" s="12">
        <v>712</v>
      </c>
      <c r="E114" s="12">
        <v>712</v>
      </c>
      <c r="F114" s="12">
        <v>0</v>
      </c>
      <c r="G114" s="12">
        <v>0</v>
      </c>
      <c r="H114" s="12">
        <v>0</v>
      </c>
      <c r="I114" s="12">
        <v>0</v>
      </c>
      <c r="J114" s="4">
        <v>9</v>
      </c>
      <c r="K114" s="4">
        <v>1</v>
      </c>
      <c r="L114" s="4">
        <v>0</v>
      </c>
      <c r="M114" s="4">
        <v>0</v>
      </c>
      <c r="N114" s="34">
        <f t="shared" si="25"/>
        <v>0</v>
      </c>
      <c r="O114" s="4">
        <v>6</v>
      </c>
      <c r="P114" s="4">
        <v>0</v>
      </c>
      <c r="Q114" s="31">
        <f t="shared" si="26"/>
        <v>0.66666666666666663</v>
      </c>
      <c r="R114" s="31">
        <f t="shared" si="27"/>
        <v>0</v>
      </c>
      <c r="S114" s="31">
        <f t="shared" si="28"/>
        <v>0</v>
      </c>
      <c r="T114" s="31">
        <f t="shared" si="29"/>
        <v>0</v>
      </c>
      <c r="U114" s="12">
        <v>0</v>
      </c>
      <c r="V114" s="12">
        <v>0</v>
      </c>
      <c r="W114" s="12">
        <f t="shared" si="30"/>
        <v>100</v>
      </c>
      <c r="X114" s="12">
        <f t="shared" si="31"/>
        <v>100</v>
      </c>
    </row>
    <row r="115" spans="2:24">
      <c r="B115" s="30">
        <v>44363</v>
      </c>
      <c r="C115" s="12">
        <v>588.33333333333337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4">
        <v>3</v>
      </c>
      <c r="K115" s="4">
        <v>0</v>
      </c>
      <c r="L115" s="4">
        <v>0</v>
      </c>
      <c r="M115" s="4">
        <v>0</v>
      </c>
      <c r="N115" s="34">
        <f t="shared" si="25"/>
        <v>0</v>
      </c>
      <c r="O115" s="4">
        <v>0</v>
      </c>
      <c r="P115" s="4">
        <v>0</v>
      </c>
      <c r="Q115" s="31">
        <f t="shared" si="26"/>
        <v>0</v>
      </c>
      <c r="R115" s="31">
        <f t="shared" si="27"/>
        <v>0</v>
      </c>
      <c r="S115" s="31">
        <f t="shared" si="28"/>
        <v>0</v>
      </c>
      <c r="T115" s="31">
        <f t="shared" si="29"/>
        <v>0</v>
      </c>
      <c r="U115" s="12">
        <v>0</v>
      </c>
      <c r="V115" s="12">
        <v>0</v>
      </c>
      <c r="W115" s="12">
        <f t="shared" si="30"/>
        <v>100</v>
      </c>
      <c r="X115" s="12">
        <f t="shared" si="31"/>
        <v>100</v>
      </c>
    </row>
    <row r="116" spans="2:24">
      <c r="B116" s="30">
        <v>44364</v>
      </c>
      <c r="C116" s="12">
        <v>536.83325000000002</v>
      </c>
      <c r="D116" s="12">
        <v>731.5</v>
      </c>
      <c r="E116" s="12">
        <v>731.5</v>
      </c>
      <c r="F116" s="12">
        <v>0</v>
      </c>
      <c r="G116" s="12">
        <v>0</v>
      </c>
      <c r="H116" s="12">
        <v>0</v>
      </c>
      <c r="I116" s="12">
        <v>0</v>
      </c>
      <c r="J116" s="4">
        <v>6</v>
      </c>
      <c r="K116" s="4">
        <v>2</v>
      </c>
      <c r="L116" s="4">
        <v>0</v>
      </c>
      <c r="M116" s="4">
        <v>0</v>
      </c>
      <c r="N116" s="34">
        <f t="shared" si="25"/>
        <v>0</v>
      </c>
      <c r="O116" s="4">
        <v>3</v>
      </c>
      <c r="P116" s="4">
        <v>0</v>
      </c>
      <c r="Q116" s="31">
        <f t="shared" si="26"/>
        <v>0.5</v>
      </c>
      <c r="R116" s="31">
        <f t="shared" si="27"/>
        <v>0</v>
      </c>
      <c r="S116" s="31">
        <f t="shared" si="28"/>
        <v>0</v>
      </c>
      <c r="T116" s="31">
        <f t="shared" si="29"/>
        <v>0</v>
      </c>
      <c r="U116" s="12">
        <v>0</v>
      </c>
      <c r="V116" s="12">
        <v>0</v>
      </c>
      <c r="W116" s="12">
        <f t="shared" si="30"/>
        <v>100</v>
      </c>
      <c r="X116" s="12">
        <f t="shared" si="31"/>
        <v>100</v>
      </c>
    </row>
    <row r="117" spans="2:24">
      <c r="B117" s="30">
        <v>44365</v>
      </c>
      <c r="C117" s="12">
        <v>483.5</v>
      </c>
      <c r="D117" s="12">
        <v>711</v>
      </c>
      <c r="E117" s="12">
        <v>711</v>
      </c>
      <c r="F117" s="12">
        <v>0</v>
      </c>
      <c r="G117" s="12">
        <v>0</v>
      </c>
      <c r="H117" s="12">
        <v>0</v>
      </c>
      <c r="I117" s="12">
        <v>0</v>
      </c>
      <c r="J117" s="4">
        <v>6</v>
      </c>
      <c r="K117" s="4">
        <v>1</v>
      </c>
      <c r="L117" s="4">
        <v>0</v>
      </c>
      <c r="M117" s="4">
        <v>0</v>
      </c>
      <c r="N117" s="34">
        <f t="shared" si="25"/>
        <v>0</v>
      </c>
      <c r="O117" s="4">
        <v>3</v>
      </c>
      <c r="P117" s="4">
        <v>0</v>
      </c>
      <c r="Q117" s="31">
        <f t="shared" si="26"/>
        <v>0.5</v>
      </c>
      <c r="R117" s="31">
        <f t="shared" si="27"/>
        <v>0</v>
      </c>
      <c r="S117" s="31">
        <f t="shared" si="28"/>
        <v>0</v>
      </c>
      <c r="T117" s="31">
        <f t="shared" si="29"/>
        <v>0</v>
      </c>
      <c r="U117" s="12">
        <v>0</v>
      </c>
      <c r="V117" s="12">
        <v>0</v>
      </c>
      <c r="W117" s="12">
        <f t="shared" si="30"/>
        <v>100</v>
      </c>
      <c r="X117" s="12">
        <f t="shared" si="31"/>
        <v>100</v>
      </c>
    </row>
    <row r="118" spans="2:24">
      <c r="B118" s="19">
        <v>44366</v>
      </c>
      <c r="C118" s="12">
        <v>561.66666666666663</v>
      </c>
      <c r="D118" s="12">
        <v>620</v>
      </c>
      <c r="E118" s="12">
        <v>620</v>
      </c>
      <c r="F118" s="12">
        <v>0</v>
      </c>
      <c r="G118" s="12">
        <v>0</v>
      </c>
      <c r="H118" s="12">
        <v>0</v>
      </c>
      <c r="I118" s="12">
        <v>0</v>
      </c>
      <c r="J118" s="4">
        <v>3</v>
      </c>
      <c r="K118" s="4">
        <v>1</v>
      </c>
      <c r="L118" s="4">
        <v>0</v>
      </c>
      <c r="M118" s="4">
        <v>0</v>
      </c>
      <c r="N118" s="34">
        <f t="shared" si="25"/>
        <v>0</v>
      </c>
      <c r="O118" s="4">
        <v>0</v>
      </c>
      <c r="P118" s="4">
        <v>0</v>
      </c>
      <c r="Q118" s="31">
        <f t="shared" si="26"/>
        <v>0</v>
      </c>
      <c r="R118" s="31">
        <f t="shared" si="27"/>
        <v>0</v>
      </c>
      <c r="S118" s="31">
        <f t="shared" si="28"/>
        <v>0</v>
      </c>
      <c r="T118" s="31">
        <f t="shared" si="29"/>
        <v>0</v>
      </c>
      <c r="U118" s="12">
        <v>0</v>
      </c>
      <c r="V118" s="12">
        <v>0</v>
      </c>
      <c r="W118" s="12">
        <f t="shared" si="30"/>
        <v>100</v>
      </c>
      <c r="X118" s="12">
        <f t="shared" si="31"/>
        <v>100</v>
      </c>
    </row>
    <row r="119" spans="2:24">
      <c r="B119" s="19">
        <v>44367</v>
      </c>
      <c r="C119" s="12">
        <v>734.25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4">
        <v>4</v>
      </c>
      <c r="K119" s="4">
        <v>0</v>
      </c>
      <c r="L119" s="4">
        <v>0</v>
      </c>
      <c r="M119" s="4">
        <v>0</v>
      </c>
      <c r="N119" s="34">
        <f t="shared" si="25"/>
        <v>0</v>
      </c>
      <c r="O119" s="4">
        <v>1</v>
      </c>
      <c r="P119" s="4">
        <v>0</v>
      </c>
      <c r="Q119" s="31">
        <f t="shared" si="26"/>
        <v>0.25</v>
      </c>
      <c r="R119" s="31">
        <f t="shared" si="27"/>
        <v>0</v>
      </c>
      <c r="S119" s="31">
        <f t="shared" si="28"/>
        <v>0</v>
      </c>
      <c r="T119" s="31">
        <f t="shared" si="29"/>
        <v>0</v>
      </c>
      <c r="U119" s="12">
        <v>0</v>
      </c>
      <c r="V119" s="12">
        <v>0</v>
      </c>
      <c r="W119" s="12">
        <f t="shared" si="30"/>
        <v>100</v>
      </c>
      <c r="X119" s="12">
        <f t="shared" si="31"/>
        <v>100</v>
      </c>
    </row>
    <row r="120" spans="2:24">
      <c r="B120" s="30">
        <v>44368</v>
      </c>
      <c r="C120" s="12">
        <v>518.125</v>
      </c>
      <c r="D120" s="12">
        <v>736.5</v>
      </c>
      <c r="E120" s="12">
        <v>736.5</v>
      </c>
      <c r="F120" s="12">
        <v>0</v>
      </c>
      <c r="G120" s="12">
        <v>0</v>
      </c>
      <c r="H120" s="12">
        <v>0</v>
      </c>
      <c r="I120" s="12">
        <v>0</v>
      </c>
      <c r="J120" s="4">
        <v>5</v>
      </c>
      <c r="K120" s="4">
        <v>2</v>
      </c>
      <c r="L120" s="4">
        <v>0</v>
      </c>
      <c r="M120" s="4">
        <v>0</v>
      </c>
      <c r="N120" s="34">
        <f t="shared" si="25"/>
        <v>0</v>
      </c>
      <c r="O120" s="4">
        <v>2</v>
      </c>
      <c r="P120" s="4">
        <v>0</v>
      </c>
      <c r="Q120" s="31">
        <f t="shared" si="26"/>
        <v>0.4</v>
      </c>
      <c r="R120" s="31">
        <f t="shared" si="27"/>
        <v>0</v>
      </c>
      <c r="S120" s="31">
        <f t="shared" si="28"/>
        <v>0</v>
      </c>
      <c r="T120" s="31">
        <f t="shared" si="29"/>
        <v>0</v>
      </c>
      <c r="U120" s="12">
        <v>0</v>
      </c>
      <c r="V120" s="12">
        <v>0</v>
      </c>
      <c r="W120" s="12">
        <f t="shared" si="30"/>
        <v>100</v>
      </c>
      <c r="X120" s="12">
        <f t="shared" si="31"/>
        <v>100</v>
      </c>
    </row>
    <row r="121" spans="2:24">
      <c r="B121" s="30">
        <v>44369</v>
      </c>
      <c r="C121" s="12">
        <v>644.66666666666663</v>
      </c>
      <c r="D121" s="12">
        <v>730</v>
      </c>
      <c r="E121" s="12">
        <v>730</v>
      </c>
      <c r="F121" s="12">
        <v>0</v>
      </c>
      <c r="G121" s="12">
        <v>0</v>
      </c>
      <c r="H121" s="12">
        <v>0</v>
      </c>
      <c r="I121" s="12">
        <v>0</v>
      </c>
      <c r="J121" s="4">
        <v>3</v>
      </c>
      <c r="K121" s="4">
        <v>1</v>
      </c>
      <c r="L121" s="4">
        <v>0</v>
      </c>
      <c r="M121" s="4">
        <v>0</v>
      </c>
      <c r="N121" s="34">
        <f t="shared" si="25"/>
        <v>0</v>
      </c>
      <c r="O121" s="4">
        <v>0</v>
      </c>
      <c r="P121" s="4">
        <v>0</v>
      </c>
      <c r="Q121" s="31">
        <f t="shared" si="26"/>
        <v>0</v>
      </c>
      <c r="R121" s="31">
        <f t="shared" si="27"/>
        <v>0</v>
      </c>
      <c r="S121" s="31">
        <f t="shared" si="28"/>
        <v>0</v>
      </c>
      <c r="T121" s="31">
        <f t="shared" si="29"/>
        <v>0</v>
      </c>
      <c r="U121" s="12">
        <v>0</v>
      </c>
      <c r="V121" s="12">
        <v>0</v>
      </c>
      <c r="W121" s="12">
        <f t="shared" si="30"/>
        <v>100</v>
      </c>
      <c r="X121" s="12">
        <f t="shared" si="31"/>
        <v>100</v>
      </c>
    </row>
    <row r="122" spans="2:24">
      <c r="B122" s="30">
        <v>44370</v>
      </c>
      <c r="C122" s="12">
        <v>906</v>
      </c>
      <c r="D122" s="12">
        <v>1089</v>
      </c>
      <c r="E122" s="12">
        <v>1089</v>
      </c>
      <c r="F122" s="12">
        <v>0</v>
      </c>
      <c r="G122" s="12">
        <v>0</v>
      </c>
      <c r="H122" s="12">
        <v>0</v>
      </c>
      <c r="I122" s="12">
        <v>0</v>
      </c>
      <c r="J122" s="4">
        <v>3</v>
      </c>
      <c r="K122" s="4">
        <v>2</v>
      </c>
      <c r="L122" s="4">
        <v>0</v>
      </c>
      <c r="M122" s="4">
        <v>0</v>
      </c>
      <c r="N122" s="34">
        <f t="shared" si="25"/>
        <v>0</v>
      </c>
      <c r="O122" s="4">
        <v>0</v>
      </c>
      <c r="P122" s="4">
        <v>0</v>
      </c>
      <c r="Q122" s="31">
        <f t="shared" si="26"/>
        <v>0</v>
      </c>
      <c r="R122" s="31">
        <f t="shared" si="27"/>
        <v>0</v>
      </c>
      <c r="S122" s="31">
        <f t="shared" si="28"/>
        <v>0</v>
      </c>
      <c r="T122" s="31">
        <f t="shared" si="29"/>
        <v>0</v>
      </c>
      <c r="U122" s="12">
        <v>0</v>
      </c>
      <c r="V122" s="12">
        <v>0</v>
      </c>
      <c r="W122" s="12">
        <f t="shared" si="30"/>
        <v>100</v>
      </c>
      <c r="X122" s="12">
        <f t="shared" si="31"/>
        <v>100</v>
      </c>
    </row>
    <row r="123" spans="2:24">
      <c r="B123" s="30">
        <v>44371</v>
      </c>
      <c r="C123" s="12">
        <v>704</v>
      </c>
      <c r="D123" s="12">
        <v>746.5</v>
      </c>
      <c r="E123" s="12">
        <v>746.5</v>
      </c>
      <c r="F123" s="12">
        <v>0</v>
      </c>
      <c r="G123" s="12">
        <v>0</v>
      </c>
      <c r="H123" s="12">
        <v>0</v>
      </c>
      <c r="I123" s="12">
        <v>0</v>
      </c>
      <c r="J123" s="4">
        <v>3</v>
      </c>
      <c r="K123" s="4">
        <v>2</v>
      </c>
      <c r="L123" s="4">
        <v>0</v>
      </c>
      <c r="M123" s="4">
        <v>0</v>
      </c>
      <c r="N123" s="34">
        <f t="shared" si="25"/>
        <v>0</v>
      </c>
      <c r="O123" s="4">
        <v>0</v>
      </c>
      <c r="P123" s="4">
        <v>0</v>
      </c>
      <c r="Q123" s="31">
        <f t="shared" si="26"/>
        <v>0</v>
      </c>
      <c r="R123" s="31">
        <f t="shared" si="27"/>
        <v>0</v>
      </c>
      <c r="S123" s="31">
        <f t="shared" si="28"/>
        <v>0</v>
      </c>
      <c r="T123" s="31">
        <f t="shared" si="29"/>
        <v>0</v>
      </c>
      <c r="U123" s="12">
        <v>0</v>
      </c>
      <c r="V123" s="12">
        <v>0</v>
      </c>
      <c r="W123" s="12">
        <f t="shared" si="30"/>
        <v>100</v>
      </c>
      <c r="X123" s="12">
        <f t="shared" si="31"/>
        <v>100</v>
      </c>
    </row>
    <row r="124" spans="2:24">
      <c r="B124" s="30">
        <v>44372</v>
      </c>
      <c r="C124" s="12">
        <v>620.91674999999998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4">
        <v>6</v>
      </c>
      <c r="K124" s="4">
        <v>0</v>
      </c>
      <c r="L124" s="4">
        <v>0</v>
      </c>
      <c r="M124" s="4">
        <v>0</v>
      </c>
      <c r="N124" s="34">
        <f t="shared" si="25"/>
        <v>0</v>
      </c>
      <c r="O124" s="4">
        <v>3</v>
      </c>
      <c r="P124" s="4">
        <v>0</v>
      </c>
      <c r="Q124" s="31">
        <f t="shared" si="26"/>
        <v>0.5</v>
      </c>
      <c r="R124" s="31">
        <f t="shared" si="27"/>
        <v>0</v>
      </c>
      <c r="S124" s="31">
        <f t="shared" si="28"/>
        <v>0</v>
      </c>
      <c r="T124" s="31">
        <f t="shared" si="29"/>
        <v>0</v>
      </c>
      <c r="U124" s="12">
        <v>0</v>
      </c>
      <c r="V124" s="12">
        <v>0</v>
      </c>
      <c r="W124" s="12">
        <f t="shared" si="30"/>
        <v>100</v>
      </c>
      <c r="X124" s="12">
        <f t="shared" si="31"/>
        <v>100</v>
      </c>
    </row>
    <row r="125" spans="2:24">
      <c r="B125" s="19">
        <v>44373</v>
      </c>
      <c r="C125" s="12">
        <v>481.73339999999996</v>
      </c>
      <c r="D125" s="12">
        <v>781</v>
      </c>
      <c r="E125" s="12">
        <v>781</v>
      </c>
      <c r="F125" s="12">
        <v>0</v>
      </c>
      <c r="G125" s="12">
        <v>0</v>
      </c>
      <c r="H125" s="12">
        <v>0</v>
      </c>
      <c r="I125" s="12">
        <v>0</v>
      </c>
      <c r="J125" s="4">
        <v>7</v>
      </c>
      <c r="K125" s="4">
        <v>1</v>
      </c>
      <c r="L125" s="4">
        <v>0</v>
      </c>
      <c r="M125" s="4">
        <v>0</v>
      </c>
      <c r="N125" s="34">
        <f t="shared" si="25"/>
        <v>0</v>
      </c>
      <c r="O125" s="4">
        <v>4</v>
      </c>
      <c r="P125" s="4">
        <v>0</v>
      </c>
      <c r="Q125" s="31">
        <f t="shared" si="26"/>
        <v>0.5714285714285714</v>
      </c>
      <c r="R125" s="31">
        <f t="shared" si="27"/>
        <v>0</v>
      </c>
      <c r="S125" s="31">
        <f t="shared" si="28"/>
        <v>0</v>
      </c>
      <c r="T125" s="31">
        <f t="shared" si="29"/>
        <v>0</v>
      </c>
      <c r="U125" s="12">
        <v>0</v>
      </c>
      <c r="V125" s="12">
        <v>0</v>
      </c>
      <c r="W125" s="12">
        <f t="shared" si="30"/>
        <v>100</v>
      </c>
      <c r="X125" s="12">
        <f t="shared" si="31"/>
        <v>100</v>
      </c>
    </row>
    <row r="126" spans="2:24">
      <c r="B126" s="19">
        <v>44374</v>
      </c>
      <c r="C126" s="12">
        <v>483.91674999999998</v>
      </c>
      <c r="D126" s="12">
        <v>694.5</v>
      </c>
      <c r="E126" s="12">
        <v>694.5</v>
      </c>
      <c r="F126" s="12">
        <v>0</v>
      </c>
      <c r="G126" s="12">
        <v>0</v>
      </c>
      <c r="H126" s="12">
        <v>0</v>
      </c>
      <c r="I126" s="12">
        <v>0</v>
      </c>
      <c r="J126" s="4">
        <v>6</v>
      </c>
      <c r="K126" s="4">
        <v>2</v>
      </c>
      <c r="L126" s="4">
        <v>0</v>
      </c>
      <c r="M126" s="4">
        <v>0</v>
      </c>
      <c r="N126" s="34">
        <f t="shared" si="25"/>
        <v>0</v>
      </c>
      <c r="O126" s="4">
        <v>3</v>
      </c>
      <c r="P126" s="4">
        <v>0</v>
      </c>
      <c r="Q126" s="31">
        <f t="shared" si="26"/>
        <v>0.5</v>
      </c>
      <c r="R126" s="31">
        <f t="shared" si="27"/>
        <v>0</v>
      </c>
      <c r="S126" s="31">
        <f t="shared" si="28"/>
        <v>0</v>
      </c>
      <c r="T126" s="31">
        <f t="shared" si="29"/>
        <v>0</v>
      </c>
      <c r="U126" s="12">
        <v>0</v>
      </c>
      <c r="V126" s="12">
        <v>0</v>
      </c>
      <c r="W126" s="12">
        <f t="shared" si="30"/>
        <v>100</v>
      </c>
      <c r="X126" s="12">
        <f t="shared" si="31"/>
        <v>100</v>
      </c>
    </row>
    <row r="127" spans="2:24">
      <c r="B127" s="30">
        <v>44375</v>
      </c>
      <c r="C127" s="12">
        <v>559.83325000000002</v>
      </c>
      <c r="D127" s="12">
        <v>598</v>
      </c>
      <c r="E127" s="12">
        <v>598</v>
      </c>
      <c r="F127" s="12">
        <v>0</v>
      </c>
      <c r="G127" s="12">
        <v>0</v>
      </c>
      <c r="H127" s="12">
        <v>0</v>
      </c>
      <c r="I127" s="12">
        <v>0</v>
      </c>
      <c r="J127" s="4">
        <v>6</v>
      </c>
      <c r="K127" s="4">
        <v>1</v>
      </c>
      <c r="L127" s="4">
        <v>0</v>
      </c>
      <c r="M127" s="4">
        <v>0</v>
      </c>
      <c r="N127" s="34">
        <f t="shared" si="25"/>
        <v>0</v>
      </c>
      <c r="O127" s="4">
        <v>3</v>
      </c>
      <c r="P127" s="4">
        <v>0</v>
      </c>
      <c r="Q127" s="31">
        <f t="shared" si="26"/>
        <v>0.5</v>
      </c>
      <c r="R127" s="31">
        <f t="shared" si="27"/>
        <v>0</v>
      </c>
      <c r="S127" s="31">
        <f t="shared" si="28"/>
        <v>0</v>
      </c>
      <c r="T127" s="31">
        <f t="shared" si="29"/>
        <v>0</v>
      </c>
      <c r="U127" s="12">
        <v>0</v>
      </c>
      <c r="V127" s="12">
        <v>0</v>
      </c>
      <c r="W127" s="12">
        <f t="shared" si="30"/>
        <v>100</v>
      </c>
      <c r="X127" s="12">
        <f t="shared" si="31"/>
        <v>100</v>
      </c>
    </row>
    <row r="128" spans="2:24">
      <c r="B128" s="30">
        <v>44376</v>
      </c>
      <c r="C128" s="12">
        <v>368.01557142857143</v>
      </c>
      <c r="D128" s="12">
        <v>414.32749999999999</v>
      </c>
      <c r="E128" s="12">
        <v>618.5</v>
      </c>
      <c r="F128" s="12">
        <v>210.155</v>
      </c>
      <c r="G128" s="12">
        <v>0</v>
      </c>
      <c r="H128" s="12">
        <v>0</v>
      </c>
      <c r="I128" s="12">
        <v>0</v>
      </c>
      <c r="J128" s="4">
        <v>101</v>
      </c>
      <c r="K128" s="4">
        <v>32</v>
      </c>
      <c r="L128" s="4">
        <v>0</v>
      </c>
      <c r="M128" s="4">
        <v>0</v>
      </c>
      <c r="N128" s="34">
        <f t="shared" si="25"/>
        <v>0</v>
      </c>
      <c r="O128" s="4">
        <v>51</v>
      </c>
      <c r="P128" s="4">
        <v>29</v>
      </c>
      <c r="Q128" s="31">
        <f t="shared" si="26"/>
        <v>0.50495049504950495</v>
      </c>
      <c r="R128" s="31">
        <f t="shared" si="27"/>
        <v>0</v>
      </c>
      <c r="S128" s="31">
        <f t="shared" si="28"/>
        <v>0.90625</v>
      </c>
      <c r="T128" s="31">
        <f t="shared" si="29"/>
        <v>0</v>
      </c>
      <c r="U128" s="12">
        <v>0</v>
      </c>
      <c r="V128" s="12">
        <v>0</v>
      </c>
      <c r="W128" s="12">
        <f t="shared" si="30"/>
        <v>100</v>
      </c>
      <c r="X128" s="12">
        <f t="shared" si="31"/>
        <v>100</v>
      </c>
    </row>
    <row r="129" spans="2:24">
      <c r="B129" s="20">
        <v>44377</v>
      </c>
      <c r="C129" s="12">
        <v>514.12340000000006</v>
      </c>
      <c r="D129" s="12">
        <v>465.6155</v>
      </c>
      <c r="E129" s="12">
        <v>719</v>
      </c>
      <c r="F129" s="12">
        <v>212.23099999999999</v>
      </c>
      <c r="G129" s="12">
        <v>0</v>
      </c>
      <c r="H129" s="12">
        <v>0</v>
      </c>
      <c r="I129" s="12">
        <v>0</v>
      </c>
      <c r="J129" s="4">
        <v>22</v>
      </c>
      <c r="K129" s="4">
        <v>14</v>
      </c>
      <c r="L129" s="4">
        <v>0</v>
      </c>
      <c r="M129" s="4">
        <v>0</v>
      </c>
      <c r="N129" s="34">
        <f t="shared" si="25"/>
        <v>0</v>
      </c>
      <c r="O129" s="4">
        <v>19</v>
      </c>
      <c r="P129" s="4">
        <v>13</v>
      </c>
      <c r="Q129" s="31">
        <f t="shared" si="26"/>
        <v>0.86363636363636365</v>
      </c>
      <c r="R129" s="31">
        <f t="shared" si="27"/>
        <v>0</v>
      </c>
      <c r="S129" s="31">
        <f t="shared" si="28"/>
        <v>0.9285714285714286</v>
      </c>
      <c r="T129" s="31">
        <f t="shared" si="29"/>
        <v>0</v>
      </c>
      <c r="U129" s="12">
        <v>0</v>
      </c>
      <c r="V129" s="12">
        <v>0</v>
      </c>
      <c r="W129" s="12">
        <f t="shared" si="30"/>
        <v>100</v>
      </c>
      <c r="X129" s="12">
        <f t="shared" si="31"/>
        <v>100</v>
      </c>
    </row>
    <row r="130" spans="2:24">
      <c r="B130" s="14" t="s">
        <v>2</v>
      </c>
      <c r="C130" s="15">
        <v>66848.798999999999</v>
      </c>
      <c r="D130" s="15">
        <v>29063.540999999997</v>
      </c>
      <c r="E130" s="15">
        <v>27931</v>
      </c>
      <c r="F130" s="15">
        <v>1132.5409999999999</v>
      </c>
      <c r="G130" s="15">
        <v>0</v>
      </c>
      <c r="H130" s="15">
        <v>0</v>
      </c>
      <c r="I130" s="15">
        <v>0</v>
      </c>
      <c r="J130" s="15">
        <v>267</v>
      </c>
      <c r="K130" s="15">
        <v>82</v>
      </c>
      <c r="L130" s="15">
        <v>0</v>
      </c>
      <c r="M130" s="15">
        <v>0</v>
      </c>
      <c r="N130" s="33" t="s">
        <v>34</v>
      </c>
      <c r="O130" s="15">
        <v>129</v>
      </c>
      <c r="P130" s="15">
        <v>42</v>
      </c>
      <c r="Q130" s="16" t="s">
        <v>34</v>
      </c>
      <c r="R130" s="16" t="s">
        <v>34</v>
      </c>
      <c r="S130" s="16" t="s">
        <v>34</v>
      </c>
      <c r="T130" s="16" t="s">
        <v>34</v>
      </c>
      <c r="U130" s="16" t="s">
        <v>34</v>
      </c>
      <c r="V130" s="16" t="s">
        <v>34</v>
      </c>
      <c r="W130" s="16" t="s">
        <v>34</v>
      </c>
      <c r="X130" s="16" t="s">
        <v>34</v>
      </c>
    </row>
    <row r="131" spans="2:24" ht="25.5">
      <c r="B131" s="18" t="s">
        <v>3</v>
      </c>
      <c r="C131" s="17">
        <v>578.49301793650795</v>
      </c>
      <c r="D131" s="17">
        <v>697.53626923076922</v>
      </c>
      <c r="E131" s="17">
        <v>737.98</v>
      </c>
      <c r="F131" s="17">
        <v>230.59649999999999</v>
      </c>
      <c r="G131" s="17">
        <v>0</v>
      </c>
      <c r="H131" s="17">
        <v>0</v>
      </c>
      <c r="I131" s="17">
        <v>0</v>
      </c>
      <c r="J131" s="17">
        <v>8.9</v>
      </c>
      <c r="K131" s="17">
        <v>2.7333333333333334</v>
      </c>
      <c r="L131" s="17">
        <v>0</v>
      </c>
      <c r="M131" s="17">
        <v>0</v>
      </c>
      <c r="N131" s="35">
        <f>AVERAGE(N100:N129)</f>
        <v>0</v>
      </c>
      <c r="O131" s="17">
        <v>4.3</v>
      </c>
      <c r="P131" s="17">
        <v>1.4</v>
      </c>
      <c r="Q131" s="32">
        <f t="shared" ref="Q131:X131" si="32">AVERAGE(Q100:Q129)</f>
        <v>0.34260368894032261</v>
      </c>
      <c r="R131" s="32">
        <f t="shared" si="32"/>
        <v>0</v>
      </c>
      <c r="S131" s="32">
        <f t="shared" si="32"/>
        <v>6.1160714285714284E-2</v>
      </c>
      <c r="T131" s="32">
        <f t="shared" si="32"/>
        <v>0</v>
      </c>
      <c r="U131" s="17">
        <f t="shared" si="32"/>
        <v>0</v>
      </c>
      <c r="V131" s="17">
        <f t="shared" si="32"/>
        <v>0</v>
      </c>
      <c r="W131" s="17">
        <f t="shared" si="32"/>
        <v>100</v>
      </c>
      <c r="X131" s="17">
        <f t="shared" si="32"/>
        <v>100</v>
      </c>
    </row>
    <row r="134" spans="2:24" ht="25.5" customHeight="1">
      <c r="B134" s="28">
        <v>44348</v>
      </c>
      <c r="C134" s="36" t="s">
        <v>41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8"/>
    </row>
    <row r="135" spans="2:24" ht="156">
      <c r="B135" s="18"/>
      <c r="C135" s="11"/>
      <c r="D135" s="9" t="s">
        <v>38</v>
      </c>
      <c r="E135" s="9" t="s">
        <v>39</v>
      </c>
      <c r="F135" s="9" t="s">
        <v>40</v>
      </c>
      <c r="G135" s="9" t="s">
        <v>14</v>
      </c>
      <c r="H135" s="9" t="s">
        <v>15</v>
      </c>
      <c r="I135" s="9" t="s">
        <v>16</v>
      </c>
      <c r="J135" s="9" t="s">
        <v>19</v>
      </c>
      <c r="K135" s="9" t="s">
        <v>20</v>
      </c>
      <c r="L135" s="9" t="s">
        <v>21</v>
      </c>
      <c r="M135" s="22" t="s">
        <v>23</v>
      </c>
      <c r="N135" s="9" t="s">
        <v>24</v>
      </c>
    </row>
    <row r="136" spans="2:24">
      <c r="B136" s="18"/>
      <c r="C136" s="11" t="s">
        <v>25</v>
      </c>
      <c r="D136" s="11" t="s">
        <v>25</v>
      </c>
      <c r="E136" s="11" t="s">
        <v>25</v>
      </c>
      <c r="F136" s="11" t="s">
        <v>25</v>
      </c>
      <c r="G136" s="11" t="s">
        <v>26</v>
      </c>
      <c r="H136" s="11" t="s">
        <v>27</v>
      </c>
      <c r="I136" s="11" t="s">
        <v>28</v>
      </c>
      <c r="J136" s="11" t="s">
        <v>28</v>
      </c>
      <c r="K136" s="11" t="s">
        <v>30</v>
      </c>
      <c r="L136" s="11" t="s">
        <v>31</v>
      </c>
      <c r="M136" s="23" t="s">
        <v>32</v>
      </c>
      <c r="N136" s="11" t="s">
        <v>33</v>
      </c>
    </row>
    <row r="137" spans="2:24">
      <c r="B137" s="18" t="s">
        <v>2</v>
      </c>
      <c r="C137" s="15">
        <f>SUM(C130:D130)</f>
        <v>95912.34</v>
      </c>
      <c r="D137" s="15">
        <f>D130</f>
        <v>29063.540999999997</v>
      </c>
      <c r="E137" s="15">
        <f t="shared" ref="E137:F137" si="33">E130</f>
        <v>27931</v>
      </c>
      <c r="F137" s="15">
        <f t="shared" si="33"/>
        <v>1132.5409999999999</v>
      </c>
      <c r="G137" s="15">
        <f>SUM(H130:I130)</f>
        <v>0</v>
      </c>
      <c r="H137" s="15">
        <f>SUM(J130:K130)</f>
        <v>349</v>
      </c>
      <c r="I137" s="15">
        <f>SUM(L130:M130)</f>
        <v>0</v>
      </c>
      <c r="J137" s="15">
        <f>SUM(O130:P130)</f>
        <v>171</v>
      </c>
      <c r="K137" s="16" t="s">
        <v>34</v>
      </c>
      <c r="L137" s="16" t="s">
        <v>34</v>
      </c>
      <c r="M137" s="24" t="s">
        <v>34</v>
      </c>
      <c r="N137" s="16" t="s">
        <v>34</v>
      </c>
    </row>
    <row r="138" spans="2:24" ht="25.5">
      <c r="B138" s="18" t="s">
        <v>3</v>
      </c>
      <c r="C138" s="21">
        <f>AVERAGE(C131:D131)</f>
        <v>638.01464358363864</v>
      </c>
      <c r="D138" s="21">
        <f>D131</f>
        <v>697.53626923076922</v>
      </c>
      <c r="E138" s="21">
        <f t="shared" ref="E138:F138" si="34">E131</f>
        <v>737.98</v>
      </c>
      <c r="F138" s="21">
        <f t="shared" si="34"/>
        <v>230.59649999999999</v>
      </c>
      <c r="G138" s="21">
        <f>AVERAGE(H131:I131)</f>
        <v>0</v>
      </c>
      <c r="H138" s="21">
        <f>AVERAGE(J131:K131)</f>
        <v>5.8166666666666664</v>
      </c>
      <c r="I138" s="21">
        <f>AVERAGE(L131:M131)</f>
        <v>0</v>
      </c>
      <c r="J138" s="21">
        <f>AVERAGE(O131:P131)</f>
        <v>2.8499999999999996</v>
      </c>
      <c r="K138" s="32">
        <f>AVERAGE(Q131,S131)</f>
        <v>0.20188220161301845</v>
      </c>
      <c r="L138" s="32">
        <f>AVERAGE(R131,T131)</f>
        <v>0</v>
      </c>
      <c r="M138" s="25">
        <f>AVERAGE(U131:V131)</f>
        <v>0</v>
      </c>
      <c r="N138" s="21">
        <f>AVERAGE(W131:X131)</f>
        <v>100</v>
      </c>
    </row>
  </sheetData>
  <mergeCells count="3">
    <mergeCell ref="C134:N134"/>
    <mergeCell ref="C43:N43"/>
    <mergeCell ref="C89:N8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B2:L115"/>
  <sheetViews>
    <sheetView workbookViewId="0">
      <selection activeCell="A2" sqref="A2:XFD3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0.28515625" style="1" bestFit="1" customWidth="1"/>
    <col min="9" max="9" width="22.425781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t="25.5">
      <c r="B2" s="5" t="s">
        <v>7</v>
      </c>
      <c r="C2" s="2" t="s">
        <v>37</v>
      </c>
      <c r="D2" s="39" t="s">
        <v>43</v>
      </c>
      <c r="E2" s="40"/>
      <c r="F2" s="41"/>
      <c r="G2" s="39" t="s">
        <v>45</v>
      </c>
      <c r="H2" s="40"/>
      <c r="I2" s="40"/>
      <c r="J2" s="40"/>
      <c r="K2" s="40"/>
      <c r="L2" s="41"/>
    </row>
    <row r="3" spans="2:12" ht="48">
      <c r="B3" s="6" t="s">
        <v>13</v>
      </c>
      <c r="C3" s="8"/>
      <c r="D3" s="9" t="s">
        <v>38</v>
      </c>
      <c r="E3" s="9" t="s">
        <v>39</v>
      </c>
      <c r="F3" s="9" t="s">
        <v>40</v>
      </c>
      <c r="G3" s="9"/>
      <c r="H3" s="9" t="s">
        <v>36</v>
      </c>
      <c r="I3" s="9" t="s">
        <v>15</v>
      </c>
      <c r="J3" s="9" t="s">
        <v>22</v>
      </c>
      <c r="K3" s="9" t="s">
        <v>23</v>
      </c>
      <c r="L3" s="9" t="s">
        <v>24</v>
      </c>
    </row>
    <row r="4" spans="2:12">
      <c r="B4" s="3" t="s">
        <v>1</v>
      </c>
      <c r="C4" s="11" t="s">
        <v>25</v>
      </c>
      <c r="D4" s="11" t="s">
        <v>25</v>
      </c>
      <c r="E4" s="11" t="s">
        <v>25</v>
      </c>
      <c r="F4" s="11" t="s">
        <v>25</v>
      </c>
      <c r="G4" s="11" t="s">
        <v>26</v>
      </c>
      <c r="H4" s="11" t="s">
        <v>28</v>
      </c>
      <c r="I4" s="11" t="s">
        <v>27</v>
      </c>
      <c r="J4" s="11" t="s">
        <v>30</v>
      </c>
      <c r="K4" s="11" t="s">
        <v>32</v>
      </c>
      <c r="L4" s="11" t="s">
        <v>33</v>
      </c>
    </row>
    <row r="5" spans="2:12">
      <c r="B5" s="30">
        <v>44287</v>
      </c>
      <c r="C5" s="12">
        <v>1725.8240000000001</v>
      </c>
      <c r="D5" s="12">
        <v>1564.8700000000001</v>
      </c>
      <c r="E5" s="12">
        <v>1967.2550000000001</v>
      </c>
      <c r="F5" s="12">
        <v>1028.75</v>
      </c>
      <c r="G5" s="4">
        <v>0</v>
      </c>
      <c r="H5" s="4">
        <v>153</v>
      </c>
      <c r="I5" s="4">
        <v>44037</v>
      </c>
      <c r="J5" s="31">
        <f>H5/I5</f>
        <v>3.4743511138360926E-3</v>
      </c>
      <c r="K5" s="12">
        <f>G5/86400000</f>
        <v>0</v>
      </c>
      <c r="L5" s="12">
        <f>100-K5</f>
        <v>100</v>
      </c>
    </row>
    <row r="6" spans="2:12">
      <c r="B6" s="30">
        <v>44288</v>
      </c>
      <c r="C6" s="12">
        <v>1590.59</v>
      </c>
      <c r="D6" s="12">
        <v>1511.33</v>
      </c>
      <c r="E6" s="12">
        <v>1709.48</v>
      </c>
      <c r="F6" s="12">
        <v>1034.79</v>
      </c>
      <c r="G6" s="4">
        <v>0</v>
      </c>
      <c r="H6" s="4">
        <v>117</v>
      </c>
      <c r="I6" s="4">
        <v>33879</v>
      </c>
      <c r="J6" s="31">
        <f t="shared" ref="J6:J34" si="0">H6/I6</f>
        <v>3.453466749313734E-3</v>
      </c>
      <c r="K6" s="12">
        <f t="shared" ref="K6:K34" si="1">G6/86400000</f>
        <v>0</v>
      </c>
      <c r="L6" s="12">
        <f t="shared" ref="L6:L34" si="2">100-K6</f>
        <v>100</v>
      </c>
    </row>
    <row r="7" spans="2:12">
      <c r="B7" s="19">
        <v>44289</v>
      </c>
      <c r="C7" s="12">
        <v>1508.684</v>
      </c>
      <c r="D7" s="12">
        <v>1412.7733333333333</v>
      </c>
      <c r="E7" s="12">
        <v>1652.55</v>
      </c>
      <c r="F7" s="12">
        <v>1034.08</v>
      </c>
      <c r="G7" s="4">
        <v>0</v>
      </c>
      <c r="H7" s="4">
        <v>14</v>
      </c>
      <c r="I7" s="4">
        <v>5660</v>
      </c>
      <c r="J7" s="31">
        <f t="shared" si="0"/>
        <v>2.4734982332155478E-3</v>
      </c>
      <c r="K7" s="12">
        <f t="shared" si="1"/>
        <v>0</v>
      </c>
      <c r="L7" s="12">
        <f t="shared" si="2"/>
        <v>100</v>
      </c>
    </row>
    <row r="8" spans="2:12">
      <c r="B8" s="19">
        <v>44290</v>
      </c>
      <c r="C8" s="12">
        <v>1518.596</v>
      </c>
      <c r="D8" s="12">
        <v>1444.01</v>
      </c>
      <c r="E8" s="12">
        <v>1630.4749999999999</v>
      </c>
      <c r="F8" s="12">
        <v>1041.6300000000001</v>
      </c>
      <c r="G8" s="4">
        <v>0</v>
      </c>
      <c r="H8" s="4">
        <v>7</v>
      </c>
      <c r="I8" s="4">
        <v>2953</v>
      </c>
      <c r="J8" s="31">
        <f t="shared" si="0"/>
        <v>2.3704707077548256E-3</v>
      </c>
      <c r="K8" s="12">
        <f t="shared" si="1"/>
        <v>0</v>
      </c>
      <c r="L8" s="12">
        <f t="shared" si="2"/>
        <v>100</v>
      </c>
    </row>
    <row r="9" spans="2:12">
      <c r="B9" s="30">
        <v>44291</v>
      </c>
      <c r="C9" s="12">
        <v>1515.2919999999999</v>
      </c>
      <c r="D9" s="12">
        <v>1434.323333333333</v>
      </c>
      <c r="E9" s="12">
        <v>1636.7449999999999</v>
      </c>
      <c r="F9" s="12">
        <v>1057.6500000000001</v>
      </c>
      <c r="G9" s="4">
        <v>0</v>
      </c>
      <c r="H9" s="4">
        <v>8</v>
      </c>
      <c r="I9" s="4">
        <v>6205</v>
      </c>
      <c r="J9" s="31">
        <f t="shared" si="0"/>
        <v>1.2892828364222402E-3</v>
      </c>
      <c r="K9" s="12">
        <f t="shared" si="1"/>
        <v>0</v>
      </c>
      <c r="L9" s="12">
        <f t="shared" si="2"/>
        <v>100</v>
      </c>
    </row>
    <row r="10" spans="2:12">
      <c r="B10" s="30">
        <v>44292</v>
      </c>
      <c r="C10" s="12">
        <v>1669.5639999999999</v>
      </c>
      <c r="D10" s="12">
        <v>1570.8066666666666</v>
      </c>
      <c r="E10" s="12">
        <v>1817.7</v>
      </c>
      <c r="F10" s="12">
        <v>1030.04</v>
      </c>
      <c r="G10" s="4">
        <v>0</v>
      </c>
      <c r="H10" s="4">
        <v>152</v>
      </c>
      <c r="I10" s="4">
        <v>47771</v>
      </c>
      <c r="J10" s="31">
        <f t="shared" si="0"/>
        <v>3.1818467270938434E-3</v>
      </c>
      <c r="K10" s="12">
        <f t="shared" si="1"/>
        <v>0</v>
      </c>
      <c r="L10" s="12">
        <f t="shared" si="2"/>
        <v>100</v>
      </c>
    </row>
    <row r="11" spans="2:12">
      <c r="B11" s="30">
        <v>44293</v>
      </c>
      <c r="C11" s="12">
        <v>1635.9780000000001</v>
      </c>
      <c r="D11" s="12">
        <v>1550.3333333333333</v>
      </c>
      <c r="E11" s="12">
        <v>1764.4449999999999</v>
      </c>
      <c r="F11" s="12">
        <v>1031.77</v>
      </c>
      <c r="G11" s="4">
        <v>0</v>
      </c>
      <c r="H11" s="4">
        <v>160</v>
      </c>
      <c r="I11" s="4">
        <v>42077</v>
      </c>
      <c r="J11" s="31">
        <f t="shared" si="0"/>
        <v>3.8025524633410177E-3</v>
      </c>
      <c r="K11" s="12">
        <f t="shared" si="1"/>
        <v>0</v>
      </c>
      <c r="L11" s="12">
        <f t="shared" si="2"/>
        <v>100</v>
      </c>
    </row>
    <row r="12" spans="2:12">
      <c r="B12" s="30">
        <v>44294</v>
      </c>
      <c r="C12" s="12">
        <v>1633.5359999999998</v>
      </c>
      <c r="D12" s="12">
        <v>1559.3533333333332</v>
      </c>
      <c r="E12" s="12">
        <v>1744.81</v>
      </c>
      <c r="F12" s="12">
        <v>1030.6199999999999</v>
      </c>
      <c r="G12" s="4">
        <v>0</v>
      </c>
      <c r="H12" s="4">
        <v>137</v>
      </c>
      <c r="I12" s="4">
        <v>38536</v>
      </c>
      <c r="J12" s="31">
        <f t="shared" si="0"/>
        <v>3.555117292920905E-3</v>
      </c>
      <c r="K12" s="12">
        <f t="shared" si="1"/>
        <v>0</v>
      </c>
      <c r="L12" s="12">
        <f t="shared" si="2"/>
        <v>100</v>
      </c>
    </row>
    <row r="13" spans="2:12">
      <c r="B13" s="30">
        <v>44295</v>
      </c>
      <c r="C13" s="12">
        <v>1654.3380000000002</v>
      </c>
      <c r="D13" s="12">
        <v>1573.4566666666669</v>
      </c>
      <c r="E13" s="12">
        <v>1775.66</v>
      </c>
      <c r="F13" s="12">
        <v>1036.4000000000001</v>
      </c>
      <c r="G13" s="4">
        <v>0</v>
      </c>
      <c r="H13" s="4">
        <v>166</v>
      </c>
      <c r="I13" s="4">
        <v>40395</v>
      </c>
      <c r="J13" s="31">
        <f t="shared" si="0"/>
        <v>4.1094194826092334E-3</v>
      </c>
      <c r="K13" s="12">
        <f t="shared" si="1"/>
        <v>0</v>
      </c>
      <c r="L13" s="12">
        <f t="shared" si="2"/>
        <v>100</v>
      </c>
    </row>
    <row r="14" spans="2:12">
      <c r="B14" s="19">
        <v>44296</v>
      </c>
      <c r="C14" s="12">
        <v>1498.6280000000002</v>
      </c>
      <c r="D14" s="12">
        <v>1426.7566666666669</v>
      </c>
      <c r="E14" s="12">
        <v>1606.4349999999999</v>
      </c>
      <c r="F14" s="12">
        <v>1047.3</v>
      </c>
      <c r="G14" s="4">
        <v>0</v>
      </c>
      <c r="H14" s="4">
        <v>43</v>
      </c>
      <c r="I14" s="4">
        <v>7559</v>
      </c>
      <c r="J14" s="31">
        <f t="shared" si="0"/>
        <v>5.6885831459187724E-3</v>
      </c>
      <c r="K14" s="12">
        <f t="shared" si="1"/>
        <v>0</v>
      </c>
      <c r="L14" s="12">
        <f t="shared" si="2"/>
        <v>100</v>
      </c>
    </row>
    <row r="15" spans="2:12">
      <c r="B15" s="19">
        <v>44297</v>
      </c>
      <c r="C15" s="12">
        <v>1513.8420000000001</v>
      </c>
      <c r="D15" s="12">
        <v>1434.3733333333332</v>
      </c>
      <c r="E15" s="12">
        <v>1633.0450000000001</v>
      </c>
      <c r="F15" s="12">
        <v>1043.94</v>
      </c>
      <c r="G15" s="4">
        <v>0</v>
      </c>
      <c r="H15" s="4">
        <v>17</v>
      </c>
      <c r="I15" s="4">
        <v>6569</v>
      </c>
      <c r="J15" s="31">
        <f t="shared" si="0"/>
        <v>2.5879129243416045E-3</v>
      </c>
      <c r="K15" s="12">
        <f t="shared" si="1"/>
        <v>0</v>
      </c>
      <c r="L15" s="12">
        <f t="shared" si="2"/>
        <v>100</v>
      </c>
    </row>
    <row r="16" spans="2:12">
      <c r="B16" s="30">
        <v>44298</v>
      </c>
      <c r="C16" s="12">
        <v>1872.5400000000002</v>
      </c>
      <c r="D16" s="12">
        <v>1631.5366666666669</v>
      </c>
      <c r="E16" s="12">
        <v>2234.0450000000001</v>
      </c>
      <c r="F16" s="12">
        <v>1036.03</v>
      </c>
      <c r="G16" s="4">
        <v>0</v>
      </c>
      <c r="H16" s="4">
        <v>174</v>
      </c>
      <c r="I16" s="4">
        <v>43953</v>
      </c>
      <c r="J16" s="31">
        <f t="shared" si="0"/>
        <v>3.9587741451095485E-3</v>
      </c>
      <c r="K16" s="12">
        <f t="shared" si="1"/>
        <v>0</v>
      </c>
      <c r="L16" s="12">
        <f t="shared" si="2"/>
        <v>100</v>
      </c>
    </row>
    <row r="17" spans="2:12">
      <c r="B17" s="30">
        <v>44299</v>
      </c>
      <c r="C17" s="12">
        <v>1632.088</v>
      </c>
      <c r="D17" s="12">
        <v>1549.8566666666666</v>
      </c>
      <c r="E17" s="12">
        <v>1755.4349999999999</v>
      </c>
      <c r="F17" s="12">
        <v>1037.99</v>
      </c>
      <c r="G17" s="4">
        <v>0</v>
      </c>
      <c r="H17" s="4">
        <v>170</v>
      </c>
      <c r="I17" s="4">
        <v>36479</v>
      </c>
      <c r="J17" s="31">
        <f t="shared" si="0"/>
        <v>4.6602154664327419E-3</v>
      </c>
      <c r="K17" s="12">
        <f t="shared" si="1"/>
        <v>0</v>
      </c>
      <c r="L17" s="12">
        <f t="shared" si="2"/>
        <v>100</v>
      </c>
    </row>
    <row r="18" spans="2:12">
      <c r="B18" s="30">
        <v>44300</v>
      </c>
      <c r="C18" s="12">
        <v>1686.8679999999999</v>
      </c>
      <c r="D18" s="12">
        <v>1608.0400000000002</v>
      </c>
      <c r="E18" s="12">
        <v>1805.1100000000001</v>
      </c>
      <c r="F18" s="12">
        <v>1032.57</v>
      </c>
      <c r="G18" s="4">
        <v>0</v>
      </c>
      <c r="H18" s="4">
        <v>135</v>
      </c>
      <c r="I18" s="4">
        <v>35356</v>
      </c>
      <c r="J18" s="31">
        <f t="shared" si="0"/>
        <v>3.8183052381491117E-3</v>
      </c>
      <c r="K18" s="12">
        <f t="shared" si="1"/>
        <v>0</v>
      </c>
      <c r="L18" s="12">
        <f t="shared" si="2"/>
        <v>100</v>
      </c>
    </row>
    <row r="19" spans="2:12">
      <c r="B19" s="30">
        <v>44301</v>
      </c>
      <c r="C19" s="12">
        <v>1631.8040000000001</v>
      </c>
      <c r="D19" s="12">
        <v>1544.5166666666667</v>
      </c>
      <c r="E19" s="12">
        <v>1762.7350000000001</v>
      </c>
      <c r="F19" s="12">
        <v>1035.49</v>
      </c>
      <c r="G19" s="4">
        <v>0</v>
      </c>
      <c r="H19" s="4">
        <v>125</v>
      </c>
      <c r="I19" s="4">
        <v>36357</v>
      </c>
      <c r="J19" s="31">
        <f t="shared" si="0"/>
        <v>3.4381274582611326E-3</v>
      </c>
      <c r="K19" s="12">
        <f t="shared" si="1"/>
        <v>0</v>
      </c>
      <c r="L19" s="12">
        <f t="shared" si="2"/>
        <v>100</v>
      </c>
    </row>
    <row r="20" spans="2:12">
      <c r="B20" s="30">
        <v>44302</v>
      </c>
      <c r="C20" s="12">
        <v>1588.7180000000001</v>
      </c>
      <c r="D20" s="12">
        <v>1490.5333333333335</v>
      </c>
      <c r="E20" s="12">
        <v>1735.9949999999999</v>
      </c>
      <c r="F20" s="12">
        <v>1034.92</v>
      </c>
      <c r="G20" s="4">
        <v>0</v>
      </c>
      <c r="H20" s="4">
        <v>136</v>
      </c>
      <c r="I20" s="4">
        <v>32694</v>
      </c>
      <c r="J20" s="31">
        <f t="shared" si="0"/>
        <v>4.1597846699700253E-3</v>
      </c>
      <c r="K20" s="12">
        <f t="shared" si="1"/>
        <v>0</v>
      </c>
      <c r="L20" s="12">
        <f t="shared" si="2"/>
        <v>100</v>
      </c>
    </row>
    <row r="21" spans="2:12">
      <c r="B21" s="19">
        <v>44303</v>
      </c>
      <c r="C21" s="12">
        <v>1516.0139999999999</v>
      </c>
      <c r="D21" s="12">
        <v>1413.18</v>
      </c>
      <c r="E21" s="12">
        <v>1670.2650000000001</v>
      </c>
      <c r="F21" s="12">
        <v>1063.04</v>
      </c>
      <c r="G21" s="4">
        <v>0</v>
      </c>
      <c r="H21" s="4">
        <v>9</v>
      </c>
      <c r="I21" s="4">
        <v>5150</v>
      </c>
      <c r="J21" s="31">
        <f t="shared" si="0"/>
        <v>1.7475728155339806E-3</v>
      </c>
      <c r="K21" s="12">
        <f t="shared" si="1"/>
        <v>0</v>
      </c>
      <c r="L21" s="12">
        <f t="shared" si="2"/>
        <v>100</v>
      </c>
    </row>
    <row r="22" spans="2:12">
      <c r="B22" s="19">
        <v>44304</v>
      </c>
      <c r="C22" s="12">
        <v>1496.3320000000001</v>
      </c>
      <c r="D22" s="12">
        <v>1415.8833333333332</v>
      </c>
      <c r="E22" s="12">
        <v>1617.0050000000001</v>
      </c>
      <c r="F22" s="12">
        <v>1043.94</v>
      </c>
      <c r="G22" s="4">
        <v>0</v>
      </c>
      <c r="H22" s="4">
        <v>7</v>
      </c>
      <c r="I22" s="4">
        <v>4787</v>
      </c>
      <c r="J22" s="31">
        <f t="shared" si="0"/>
        <v>1.4622937121370379E-3</v>
      </c>
      <c r="K22" s="12">
        <f t="shared" si="1"/>
        <v>0</v>
      </c>
      <c r="L22" s="12">
        <f t="shared" si="2"/>
        <v>100</v>
      </c>
    </row>
    <row r="23" spans="2:12">
      <c r="B23" s="30">
        <v>44305</v>
      </c>
      <c r="C23" s="12">
        <v>1798.0580000000002</v>
      </c>
      <c r="D23" s="12">
        <v>1675.9933333333336</v>
      </c>
      <c r="E23" s="12">
        <v>1981.155</v>
      </c>
      <c r="F23" s="12">
        <v>1030.45</v>
      </c>
      <c r="G23" s="4">
        <v>0</v>
      </c>
      <c r="H23" s="4">
        <v>151</v>
      </c>
      <c r="I23" s="4">
        <v>35927</v>
      </c>
      <c r="J23" s="31">
        <f t="shared" si="0"/>
        <v>4.202967127786901E-3</v>
      </c>
      <c r="K23" s="12">
        <f t="shared" si="1"/>
        <v>0</v>
      </c>
      <c r="L23" s="12">
        <f t="shared" si="2"/>
        <v>100</v>
      </c>
    </row>
    <row r="24" spans="2:12">
      <c r="B24" s="30">
        <v>44306</v>
      </c>
      <c r="C24" s="12">
        <v>1746.3560000000002</v>
      </c>
      <c r="D24" s="12">
        <v>1664.6666666666667</v>
      </c>
      <c r="E24" s="12">
        <v>1868.8899999999999</v>
      </c>
      <c r="F24" s="12">
        <v>1032.23</v>
      </c>
      <c r="G24" s="4">
        <v>0</v>
      </c>
      <c r="H24" s="4">
        <v>157</v>
      </c>
      <c r="I24" s="4">
        <v>32283</v>
      </c>
      <c r="J24" s="31">
        <f t="shared" si="0"/>
        <v>4.8632407149273608E-3</v>
      </c>
      <c r="K24" s="12">
        <f t="shared" si="1"/>
        <v>0</v>
      </c>
      <c r="L24" s="12">
        <f t="shared" si="2"/>
        <v>100</v>
      </c>
    </row>
    <row r="25" spans="2:12">
      <c r="B25" s="30">
        <v>44307</v>
      </c>
      <c r="C25" s="12">
        <v>1602.4680000000003</v>
      </c>
      <c r="D25" s="12">
        <v>1512.9300000000003</v>
      </c>
      <c r="E25" s="12">
        <v>1736.7750000000001</v>
      </c>
      <c r="F25" s="12">
        <v>1025.6500000000001</v>
      </c>
      <c r="G25" s="4">
        <v>0</v>
      </c>
      <c r="H25" s="4">
        <v>154</v>
      </c>
      <c r="I25" s="4">
        <v>29774</v>
      </c>
      <c r="J25" s="31">
        <f t="shared" si="0"/>
        <v>5.1722979781016996E-3</v>
      </c>
      <c r="K25" s="12">
        <f t="shared" si="1"/>
        <v>0</v>
      </c>
      <c r="L25" s="12">
        <f t="shared" si="2"/>
        <v>100</v>
      </c>
    </row>
    <row r="26" spans="2:12">
      <c r="B26" s="30">
        <v>44308</v>
      </c>
      <c r="C26" s="12">
        <v>1711.2639999999999</v>
      </c>
      <c r="D26" s="12">
        <v>1596.9166666666667</v>
      </c>
      <c r="E26" s="12">
        <v>1882.7850000000001</v>
      </c>
      <c r="F26" s="12">
        <v>1030.97</v>
      </c>
      <c r="G26" s="4">
        <v>0</v>
      </c>
      <c r="H26" s="4">
        <v>159</v>
      </c>
      <c r="I26" s="4">
        <v>29072</v>
      </c>
      <c r="J26" s="31">
        <f t="shared" si="0"/>
        <v>5.4691799669785357E-3</v>
      </c>
      <c r="K26" s="12">
        <f t="shared" si="1"/>
        <v>0</v>
      </c>
      <c r="L26" s="12">
        <f t="shared" si="2"/>
        <v>100</v>
      </c>
    </row>
    <row r="27" spans="2:12">
      <c r="B27" s="30">
        <v>44309</v>
      </c>
      <c r="C27" s="12">
        <v>1610.528</v>
      </c>
      <c r="D27" s="12">
        <v>1515.0266666666666</v>
      </c>
      <c r="E27" s="12">
        <v>1753.7800000000002</v>
      </c>
      <c r="F27" s="12">
        <v>1030.05</v>
      </c>
      <c r="G27" s="4">
        <v>0</v>
      </c>
      <c r="H27" s="4">
        <v>145</v>
      </c>
      <c r="I27" s="4">
        <v>27349</v>
      </c>
      <c r="J27" s="31">
        <f t="shared" si="0"/>
        <v>5.3018391897327139E-3</v>
      </c>
      <c r="K27" s="12">
        <f t="shared" si="1"/>
        <v>0</v>
      </c>
      <c r="L27" s="12">
        <f t="shared" si="2"/>
        <v>100</v>
      </c>
    </row>
    <row r="28" spans="2:12">
      <c r="B28" s="19">
        <v>44310</v>
      </c>
      <c r="C28" s="12">
        <v>1506.4839999999999</v>
      </c>
      <c r="D28" s="12">
        <v>1416.49</v>
      </c>
      <c r="E28" s="12">
        <v>1641.4749999999999</v>
      </c>
      <c r="F28" s="12">
        <v>1040.99</v>
      </c>
      <c r="G28" s="4">
        <v>0</v>
      </c>
      <c r="H28" s="4">
        <v>15</v>
      </c>
      <c r="I28" s="4">
        <v>5224</v>
      </c>
      <c r="J28" s="31">
        <f t="shared" si="0"/>
        <v>2.8713629402756509E-3</v>
      </c>
      <c r="K28" s="12">
        <f t="shared" si="1"/>
        <v>0</v>
      </c>
      <c r="L28" s="12">
        <f t="shared" si="2"/>
        <v>100</v>
      </c>
    </row>
    <row r="29" spans="2:12">
      <c r="B29" s="19">
        <v>44311</v>
      </c>
      <c r="C29" s="12">
        <v>1509.0760000000002</v>
      </c>
      <c r="D29" s="12">
        <v>1419.6333333333332</v>
      </c>
      <c r="E29" s="12">
        <v>1643.24</v>
      </c>
      <c r="F29" s="12">
        <v>1049.8699999999999</v>
      </c>
      <c r="G29" s="4">
        <v>0</v>
      </c>
      <c r="H29" s="4">
        <v>6</v>
      </c>
      <c r="I29" s="4">
        <v>4084</v>
      </c>
      <c r="J29" s="31">
        <f t="shared" si="0"/>
        <v>1.4691478942213516E-3</v>
      </c>
      <c r="K29" s="12">
        <f t="shared" si="1"/>
        <v>0</v>
      </c>
      <c r="L29" s="12">
        <f t="shared" si="2"/>
        <v>100</v>
      </c>
    </row>
    <row r="30" spans="2:12">
      <c r="B30" s="30">
        <v>44312</v>
      </c>
      <c r="C30" s="12">
        <v>1696.0040000000001</v>
      </c>
      <c r="D30" s="12">
        <v>1631.0633333333335</v>
      </c>
      <c r="E30" s="12">
        <v>1793.415</v>
      </c>
      <c r="F30" s="12">
        <v>1028.02</v>
      </c>
      <c r="G30" s="4">
        <v>0</v>
      </c>
      <c r="H30" s="4">
        <v>159</v>
      </c>
      <c r="I30" s="4">
        <v>35470</v>
      </c>
      <c r="J30" s="31">
        <f t="shared" si="0"/>
        <v>4.4826614040033835E-3</v>
      </c>
      <c r="K30" s="12">
        <f t="shared" si="1"/>
        <v>0</v>
      </c>
      <c r="L30" s="12">
        <f t="shared" si="2"/>
        <v>100</v>
      </c>
    </row>
    <row r="31" spans="2:12">
      <c r="B31" s="30">
        <v>44313</v>
      </c>
      <c r="C31" s="12">
        <v>1587.078</v>
      </c>
      <c r="D31" s="12">
        <v>1500.7166666666665</v>
      </c>
      <c r="E31" s="12">
        <v>1716.62</v>
      </c>
      <c r="F31" s="12">
        <v>1028.56</v>
      </c>
      <c r="G31" s="4">
        <v>0</v>
      </c>
      <c r="H31" s="4">
        <v>132</v>
      </c>
      <c r="I31" s="4">
        <v>35728</v>
      </c>
      <c r="J31" s="31">
        <f t="shared" si="0"/>
        <v>3.6945812807881772E-3</v>
      </c>
      <c r="K31" s="12">
        <f t="shared" si="1"/>
        <v>0</v>
      </c>
      <c r="L31" s="12">
        <f t="shared" si="2"/>
        <v>100</v>
      </c>
    </row>
    <row r="32" spans="2:12">
      <c r="B32" s="30">
        <v>44314</v>
      </c>
      <c r="C32" s="12">
        <v>1583.4479999999999</v>
      </c>
      <c r="D32" s="12">
        <v>1506.2633333333333</v>
      </c>
      <c r="E32" s="12">
        <v>1699.2249999999999</v>
      </c>
      <c r="F32" s="12">
        <v>1025.8900000000001</v>
      </c>
      <c r="G32" s="4">
        <v>0</v>
      </c>
      <c r="H32" s="4">
        <v>116</v>
      </c>
      <c r="I32" s="4">
        <v>34162</v>
      </c>
      <c r="J32" s="31">
        <f t="shared" si="0"/>
        <v>3.3955857385398981E-3</v>
      </c>
      <c r="K32" s="12">
        <f t="shared" si="1"/>
        <v>0</v>
      </c>
      <c r="L32" s="12">
        <f t="shared" si="2"/>
        <v>100</v>
      </c>
    </row>
    <row r="33" spans="2:12">
      <c r="B33" s="30">
        <v>44315</v>
      </c>
      <c r="C33" s="12">
        <v>1598.482</v>
      </c>
      <c r="D33" s="12">
        <v>1504.3566666666666</v>
      </c>
      <c r="E33" s="12">
        <v>1739.67</v>
      </c>
      <c r="F33" s="12">
        <v>1027.1199999999999</v>
      </c>
      <c r="G33" s="4">
        <v>0</v>
      </c>
      <c r="H33" s="4">
        <v>116</v>
      </c>
      <c r="I33" s="4">
        <v>34665</v>
      </c>
      <c r="J33" s="31">
        <f t="shared" si="0"/>
        <v>3.3463147266695513E-3</v>
      </c>
      <c r="K33" s="12">
        <f t="shared" si="1"/>
        <v>0</v>
      </c>
      <c r="L33" s="12">
        <f t="shared" si="2"/>
        <v>100</v>
      </c>
    </row>
    <row r="34" spans="2:12">
      <c r="B34" s="30">
        <v>44316</v>
      </c>
      <c r="C34" s="12">
        <v>1600.46</v>
      </c>
      <c r="D34" s="12">
        <v>1525.4966666666667</v>
      </c>
      <c r="E34" s="12">
        <v>1712.9050000000002</v>
      </c>
      <c r="F34" s="12">
        <v>1036.8699999999999</v>
      </c>
      <c r="G34" s="4">
        <v>1200000</v>
      </c>
      <c r="H34" s="4">
        <v>149</v>
      </c>
      <c r="I34" s="4">
        <v>35687</v>
      </c>
      <c r="J34" s="31">
        <f t="shared" si="0"/>
        <v>4.1751898450416115E-3</v>
      </c>
      <c r="K34" s="12">
        <f t="shared" si="1"/>
        <v>1.3888888888888888E-2</v>
      </c>
      <c r="L34" s="12">
        <f t="shared" si="2"/>
        <v>99.986111111111114</v>
      </c>
    </row>
    <row r="35" spans="2:12">
      <c r="B35" s="14" t="s">
        <v>2</v>
      </c>
      <c r="C35" s="15">
        <v>242194.71</v>
      </c>
      <c r="D35" s="15">
        <v>136816.46</v>
      </c>
      <c r="E35" s="15">
        <v>105378.25</v>
      </c>
      <c r="F35" s="15">
        <v>31087.62</v>
      </c>
      <c r="G35" s="15">
        <f>SUM(G5:G34)</f>
        <v>1200000</v>
      </c>
      <c r="H35" s="15">
        <v>3189</v>
      </c>
      <c r="I35" s="15">
        <v>809842</v>
      </c>
      <c r="J35" s="29" t="s">
        <v>34</v>
      </c>
      <c r="K35" s="16" t="s">
        <v>34</v>
      </c>
      <c r="L35" s="16" t="s">
        <v>34</v>
      </c>
    </row>
    <row r="36" spans="2:12" ht="25.5">
      <c r="B36" s="18" t="s">
        <v>3</v>
      </c>
      <c r="C36" s="17">
        <v>1614.6313999999995</v>
      </c>
      <c r="D36" s="17">
        <v>1520.1828888888888</v>
      </c>
      <c r="E36" s="17">
        <v>1756.3041666666666</v>
      </c>
      <c r="F36" s="17">
        <v>1036.2539999999999</v>
      </c>
      <c r="G36" s="17">
        <f t="shared" ref="G36" si="3">AVERAGE(G5:G34)</f>
        <v>40000</v>
      </c>
      <c r="H36" s="21">
        <v>106.3</v>
      </c>
      <c r="I36" s="21">
        <v>26994.733333333334</v>
      </c>
      <c r="J36" s="32">
        <f>AVERAGE(J5:J34)</f>
        <v>3.589198132980941E-3</v>
      </c>
      <c r="K36" s="17">
        <f>AVERAGE(K5:K34)</f>
        <v>4.6296296296296293E-4</v>
      </c>
      <c r="L36" s="17">
        <f>AVERAGE(L5:L34)</f>
        <v>99.999537037037044</v>
      </c>
    </row>
    <row r="39" spans="2:12" hidden="1">
      <c r="B39" s="1" t="s">
        <v>35</v>
      </c>
      <c r="C39" s="10">
        <v>1</v>
      </c>
      <c r="D39" s="10">
        <v>2</v>
      </c>
      <c r="E39" s="10">
        <v>3</v>
      </c>
      <c r="F39" s="10">
        <v>4</v>
      </c>
      <c r="G39" s="10">
        <v>5</v>
      </c>
      <c r="H39" s="10">
        <v>6</v>
      </c>
      <c r="I39" s="10">
        <v>7</v>
      </c>
      <c r="J39" s="10">
        <v>8</v>
      </c>
      <c r="K39" s="10">
        <v>9</v>
      </c>
      <c r="L39" s="10">
        <v>10</v>
      </c>
    </row>
    <row r="40" spans="2:12" hidden="1">
      <c r="B40" s="1" t="s">
        <v>35</v>
      </c>
      <c r="C40" s="10">
        <v>1</v>
      </c>
      <c r="D40" s="10"/>
      <c r="E40" s="10"/>
      <c r="F40" s="10"/>
      <c r="G40" s="10">
        <v>2</v>
      </c>
      <c r="H40" s="10">
        <v>3</v>
      </c>
      <c r="I40" s="10">
        <v>4</v>
      </c>
      <c r="J40" s="10">
        <v>5</v>
      </c>
      <c r="K40" s="10">
        <v>6</v>
      </c>
      <c r="L40" s="10">
        <v>7</v>
      </c>
    </row>
    <row r="41" spans="2:12" ht="25.5">
      <c r="B41" s="5" t="s">
        <v>7</v>
      </c>
      <c r="C41" s="2" t="s">
        <v>37</v>
      </c>
      <c r="D41" s="39" t="s">
        <v>43</v>
      </c>
      <c r="E41" s="40"/>
      <c r="F41" s="41"/>
      <c r="G41" s="39" t="s">
        <v>45</v>
      </c>
      <c r="H41" s="40"/>
      <c r="I41" s="40"/>
      <c r="J41" s="40"/>
      <c r="K41" s="40"/>
      <c r="L41" s="41"/>
    </row>
    <row r="42" spans="2:12" ht="48">
      <c r="B42" s="6" t="s">
        <v>13</v>
      </c>
      <c r="C42" s="8"/>
      <c r="D42" s="9" t="s">
        <v>38</v>
      </c>
      <c r="E42" s="9" t="s">
        <v>39</v>
      </c>
      <c r="F42" s="9" t="s">
        <v>40</v>
      </c>
      <c r="G42" s="9"/>
      <c r="H42" s="9" t="s">
        <v>36</v>
      </c>
      <c r="I42" s="9" t="s">
        <v>15</v>
      </c>
      <c r="J42" s="9" t="s">
        <v>22</v>
      </c>
      <c r="K42" s="9" t="s">
        <v>23</v>
      </c>
      <c r="L42" s="9" t="s">
        <v>24</v>
      </c>
    </row>
    <row r="43" spans="2:12">
      <c r="B43" s="3" t="s">
        <v>1</v>
      </c>
      <c r="C43" s="11" t="s">
        <v>25</v>
      </c>
      <c r="D43" s="11" t="s">
        <v>25</v>
      </c>
      <c r="E43" s="11" t="s">
        <v>25</v>
      </c>
      <c r="F43" s="11" t="s">
        <v>25</v>
      </c>
      <c r="G43" s="11" t="s">
        <v>26</v>
      </c>
      <c r="H43" s="11" t="s">
        <v>28</v>
      </c>
      <c r="I43" s="11" t="s">
        <v>27</v>
      </c>
      <c r="J43" s="11" t="s">
        <v>30</v>
      </c>
      <c r="K43" s="11" t="s">
        <v>32</v>
      </c>
      <c r="L43" s="11" t="s">
        <v>33</v>
      </c>
    </row>
    <row r="44" spans="2:12">
      <c r="B44" s="19">
        <v>44317</v>
      </c>
      <c r="C44" s="12">
        <v>1587.8580000000002</v>
      </c>
      <c r="D44" s="13">
        <v>1491.5433333333333</v>
      </c>
      <c r="E44" s="12">
        <v>1732.33</v>
      </c>
      <c r="F44" s="12">
        <v>1037.51</v>
      </c>
      <c r="G44" s="4">
        <v>0</v>
      </c>
      <c r="H44" s="4">
        <v>10</v>
      </c>
      <c r="I44" s="4">
        <v>6460</v>
      </c>
      <c r="J44" s="31">
        <f>H44/I44</f>
        <v>1.5479876160990713E-3</v>
      </c>
      <c r="K44" s="12">
        <f>G44/86400000</f>
        <v>0</v>
      </c>
      <c r="L44" s="12">
        <f>100-K44</f>
        <v>100</v>
      </c>
    </row>
    <row r="45" spans="2:12">
      <c r="B45" s="19">
        <v>44318</v>
      </c>
      <c r="C45" s="12">
        <v>1488.73</v>
      </c>
      <c r="D45" s="13">
        <v>1402.82</v>
      </c>
      <c r="E45" s="12">
        <v>1617.595</v>
      </c>
      <c r="F45" s="12">
        <v>1042.3499999999999</v>
      </c>
      <c r="G45" s="4">
        <v>0</v>
      </c>
      <c r="H45" s="4">
        <v>12</v>
      </c>
      <c r="I45" s="4">
        <v>5595</v>
      </c>
      <c r="J45" s="31">
        <f t="shared" ref="J45:J72" si="4">H45/I45</f>
        <v>2.1447721179624667E-3</v>
      </c>
      <c r="K45" s="12">
        <f t="shared" ref="K45:K72" si="5">G45/86400000</f>
        <v>0</v>
      </c>
      <c r="L45" s="12">
        <f t="shared" ref="L45:L72" si="6">100-K45</f>
        <v>100</v>
      </c>
    </row>
    <row r="46" spans="2:12">
      <c r="B46" s="20">
        <v>44319</v>
      </c>
      <c r="C46" s="12">
        <v>1725.4680000000001</v>
      </c>
      <c r="D46" s="13">
        <v>1585.4933333333331</v>
      </c>
      <c r="E46" s="12">
        <v>1935.43</v>
      </c>
      <c r="F46" s="12">
        <v>1030.3499999999999</v>
      </c>
      <c r="G46" s="4">
        <v>0</v>
      </c>
      <c r="H46" s="4">
        <v>144</v>
      </c>
      <c r="I46" s="4">
        <v>48964</v>
      </c>
      <c r="J46" s="31">
        <f t="shared" si="4"/>
        <v>2.9409361980230375E-3</v>
      </c>
      <c r="K46" s="12">
        <f t="shared" si="5"/>
        <v>0</v>
      </c>
      <c r="L46" s="12">
        <f t="shared" si="6"/>
        <v>100</v>
      </c>
    </row>
    <row r="47" spans="2:12">
      <c r="B47" s="20">
        <v>44320</v>
      </c>
      <c r="C47" s="12">
        <v>1731.288</v>
      </c>
      <c r="D47" s="13">
        <v>1619.7600000000002</v>
      </c>
      <c r="E47" s="12">
        <v>1898.58</v>
      </c>
      <c r="F47" s="12">
        <v>1030.6500000000001</v>
      </c>
      <c r="G47" s="4">
        <v>0</v>
      </c>
      <c r="H47" s="4">
        <v>158</v>
      </c>
      <c r="I47" s="4">
        <v>43546</v>
      </c>
      <c r="J47" s="31">
        <f t="shared" si="4"/>
        <v>3.6283470353189731E-3</v>
      </c>
      <c r="K47" s="12">
        <f t="shared" si="5"/>
        <v>0</v>
      </c>
      <c r="L47" s="12">
        <f t="shared" si="6"/>
        <v>100</v>
      </c>
    </row>
    <row r="48" spans="2:12">
      <c r="B48" s="20">
        <v>44321</v>
      </c>
      <c r="C48" s="12">
        <v>1695.6200000000001</v>
      </c>
      <c r="D48" s="13">
        <v>1590.1866666666667</v>
      </c>
      <c r="E48" s="12">
        <v>1853.77</v>
      </c>
      <c r="F48" s="12">
        <v>1026.94</v>
      </c>
      <c r="G48" s="4">
        <v>0</v>
      </c>
      <c r="H48" s="4">
        <v>130</v>
      </c>
      <c r="I48" s="4">
        <v>39355</v>
      </c>
      <c r="J48" s="31">
        <f t="shared" si="4"/>
        <v>3.3032651505526616E-3</v>
      </c>
      <c r="K48" s="12">
        <f t="shared" si="5"/>
        <v>0</v>
      </c>
      <c r="L48" s="12">
        <f t="shared" si="6"/>
        <v>100</v>
      </c>
    </row>
    <row r="49" spans="2:12">
      <c r="B49" s="20">
        <v>44322</v>
      </c>
      <c r="C49" s="12">
        <v>1733.5799999999995</v>
      </c>
      <c r="D49" s="13">
        <v>1620.2399999999998</v>
      </c>
      <c r="E49" s="12">
        <v>1903.5899999999997</v>
      </c>
      <c r="F49" s="12">
        <v>1035.02</v>
      </c>
      <c r="G49" s="4">
        <v>0</v>
      </c>
      <c r="H49" s="4">
        <v>121</v>
      </c>
      <c r="I49" s="4">
        <v>39079</v>
      </c>
      <c r="J49" s="31">
        <f t="shared" si="4"/>
        <v>3.0962921262058908E-3</v>
      </c>
      <c r="K49" s="12">
        <f t="shared" si="5"/>
        <v>0</v>
      </c>
      <c r="L49" s="12">
        <f t="shared" si="6"/>
        <v>100</v>
      </c>
    </row>
    <row r="50" spans="2:12">
      <c r="B50" s="20">
        <v>44323</v>
      </c>
      <c r="C50" s="12">
        <v>1743.864</v>
      </c>
      <c r="D50" s="13">
        <v>1644.9833333333333</v>
      </c>
      <c r="E50" s="12">
        <v>1892.1849999999999</v>
      </c>
      <c r="F50" s="12">
        <v>1030.98</v>
      </c>
      <c r="G50" s="4">
        <v>0</v>
      </c>
      <c r="H50" s="4">
        <v>113</v>
      </c>
      <c r="I50" s="4">
        <v>35791</v>
      </c>
      <c r="J50" s="31">
        <f t="shared" si="4"/>
        <v>3.1572182951021205E-3</v>
      </c>
      <c r="K50" s="12">
        <f t="shared" si="5"/>
        <v>0</v>
      </c>
      <c r="L50" s="12">
        <f t="shared" si="6"/>
        <v>100</v>
      </c>
    </row>
    <row r="51" spans="2:12">
      <c r="B51" s="19">
        <v>44324</v>
      </c>
      <c r="C51" s="12">
        <v>1563.4380000000001</v>
      </c>
      <c r="D51" s="13">
        <v>1476.4599999999998</v>
      </c>
      <c r="E51" s="12">
        <v>1693.9050000000002</v>
      </c>
      <c r="F51" s="12">
        <v>1037.51</v>
      </c>
      <c r="G51" s="4">
        <v>0</v>
      </c>
      <c r="H51" s="4">
        <v>8</v>
      </c>
      <c r="I51" s="4">
        <v>5990</v>
      </c>
      <c r="J51" s="31">
        <f t="shared" si="4"/>
        <v>1.335559265442404E-3</v>
      </c>
      <c r="K51" s="12">
        <f t="shared" si="5"/>
        <v>0</v>
      </c>
      <c r="L51" s="12">
        <f t="shared" si="6"/>
        <v>100</v>
      </c>
    </row>
    <row r="52" spans="2:12">
      <c r="B52" s="19">
        <v>44325</v>
      </c>
      <c r="C52" s="12">
        <v>1772.982</v>
      </c>
      <c r="D52" s="13">
        <v>1858.7566666666669</v>
      </c>
      <c r="E52" s="12">
        <v>1644.32</v>
      </c>
      <c r="F52" s="12">
        <v>1038.08</v>
      </c>
      <c r="G52" s="4">
        <v>0</v>
      </c>
      <c r="H52" s="4">
        <v>8</v>
      </c>
      <c r="I52" s="4">
        <v>4908</v>
      </c>
      <c r="J52" s="31">
        <f t="shared" si="4"/>
        <v>1.6299918500407497E-3</v>
      </c>
      <c r="K52" s="12">
        <f t="shared" si="5"/>
        <v>0</v>
      </c>
      <c r="L52" s="12">
        <f t="shared" si="6"/>
        <v>100</v>
      </c>
    </row>
    <row r="53" spans="2:12">
      <c r="B53" s="20">
        <v>44326</v>
      </c>
      <c r="C53" s="12">
        <v>1787.7</v>
      </c>
      <c r="D53" s="13">
        <v>1674.6933333333334</v>
      </c>
      <c r="E53" s="12">
        <v>1957.21</v>
      </c>
      <c r="F53" s="12">
        <v>1032.51</v>
      </c>
      <c r="G53" s="4">
        <v>0</v>
      </c>
      <c r="H53" s="4">
        <v>149</v>
      </c>
      <c r="I53" s="4">
        <v>44328</v>
      </c>
      <c r="J53" s="31">
        <f t="shared" si="4"/>
        <v>3.3613066233531851E-3</v>
      </c>
      <c r="K53" s="12">
        <f t="shared" si="5"/>
        <v>0</v>
      </c>
      <c r="L53" s="12">
        <f t="shared" si="6"/>
        <v>100</v>
      </c>
    </row>
    <row r="54" spans="2:12">
      <c r="B54" s="20">
        <v>44327</v>
      </c>
      <c r="C54" s="12">
        <v>1704.75</v>
      </c>
      <c r="D54" s="13">
        <v>1610.8566666666666</v>
      </c>
      <c r="E54" s="12">
        <v>1845.5900000000001</v>
      </c>
      <c r="F54" s="12">
        <v>1031.4000000000001</v>
      </c>
      <c r="G54" s="4">
        <v>0</v>
      </c>
      <c r="H54" s="4">
        <v>142</v>
      </c>
      <c r="I54" s="4">
        <v>38479</v>
      </c>
      <c r="J54" s="31">
        <f t="shared" si="4"/>
        <v>3.6903245926349438E-3</v>
      </c>
      <c r="K54" s="12">
        <f t="shared" si="5"/>
        <v>0</v>
      </c>
      <c r="L54" s="12">
        <f t="shared" si="6"/>
        <v>100</v>
      </c>
    </row>
    <row r="55" spans="2:12">
      <c r="B55" s="20">
        <v>44328</v>
      </c>
      <c r="C55" s="12">
        <v>1841.9</v>
      </c>
      <c r="D55" s="13">
        <v>1737.0133333333333</v>
      </c>
      <c r="E55" s="12">
        <v>1999.23</v>
      </c>
      <c r="F55" s="12">
        <v>1032.52</v>
      </c>
      <c r="G55" s="4">
        <v>0</v>
      </c>
      <c r="H55" s="4">
        <v>193</v>
      </c>
      <c r="I55" s="4">
        <v>36070</v>
      </c>
      <c r="J55" s="31">
        <f t="shared" si="4"/>
        <v>5.3507069586914337E-3</v>
      </c>
      <c r="K55" s="12">
        <f t="shared" si="5"/>
        <v>0</v>
      </c>
      <c r="L55" s="12">
        <f t="shared" si="6"/>
        <v>100</v>
      </c>
    </row>
    <row r="56" spans="2:12">
      <c r="B56" s="20">
        <v>44329</v>
      </c>
      <c r="C56" s="12">
        <v>1659.2080000000001</v>
      </c>
      <c r="D56" s="13">
        <v>1569.0833333333333</v>
      </c>
      <c r="E56" s="12">
        <v>1794.395</v>
      </c>
      <c r="F56" s="12">
        <v>1030.8900000000001</v>
      </c>
      <c r="G56" s="4">
        <v>0</v>
      </c>
      <c r="H56" s="4">
        <v>146</v>
      </c>
      <c r="I56" s="4">
        <v>33199</v>
      </c>
      <c r="J56" s="31">
        <f t="shared" si="4"/>
        <v>4.3977228229765955E-3</v>
      </c>
      <c r="K56" s="12">
        <f t="shared" si="5"/>
        <v>0</v>
      </c>
      <c r="L56" s="12">
        <f t="shared" si="6"/>
        <v>100</v>
      </c>
    </row>
    <row r="57" spans="2:12">
      <c r="B57" s="20">
        <v>44330</v>
      </c>
      <c r="C57" s="12">
        <v>1796.8020000000001</v>
      </c>
      <c r="D57" s="13">
        <v>1693.5633333333333</v>
      </c>
      <c r="E57" s="12">
        <v>1951.66</v>
      </c>
      <c r="F57" s="12">
        <v>1033.77</v>
      </c>
      <c r="G57" s="4">
        <v>0</v>
      </c>
      <c r="H57" s="4">
        <v>107</v>
      </c>
      <c r="I57" s="4">
        <v>30714</v>
      </c>
      <c r="J57" s="31">
        <f t="shared" si="4"/>
        <v>3.4837533372403463E-3</v>
      </c>
      <c r="K57" s="12">
        <f t="shared" si="5"/>
        <v>0</v>
      </c>
      <c r="L57" s="12">
        <f t="shared" si="6"/>
        <v>100</v>
      </c>
    </row>
    <row r="58" spans="2:12">
      <c r="B58" s="19">
        <v>44331</v>
      </c>
      <c r="C58" s="12">
        <v>1544.2760000000001</v>
      </c>
      <c r="D58" s="13">
        <v>1440.3366666666668</v>
      </c>
      <c r="E58" s="12">
        <v>1700.1849999999999</v>
      </c>
      <c r="F58" s="12">
        <v>1040.24</v>
      </c>
      <c r="G58" s="4">
        <v>0</v>
      </c>
      <c r="H58" s="4">
        <v>24</v>
      </c>
      <c r="I58" s="4">
        <v>5350</v>
      </c>
      <c r="J58" s="31">
        <f t="shared" si="4"/>
        <v>4.485981308411215E-3</v>
      </c>
      <c r="K58" s="12">
        <f t="shared" si="5"/>
        <v>0</v>
      </c>
      <c r="L58" s="12">
        <f t="shared" si="6"/>
        <v>100</v>
      </c>
    </row>
    <row r="59" spans="2:12">
      <c r="B59" s="19">
        <v>44332</v>
      </c>
      <c r="C59" s="12">
        <v>1518.0020000000002</v>
      </c>
      <c r="D59" s="13">
        <v>1390.0733333333335</v>
      </c>
      <c r="E59" s="12">
        <v>1709.895</v>
      </c>
      <c r="F59" s="12">
        <v>1037.31</v>
      </c>
      <c r="G59" s="4">
        <v>0</v>
      </c>
      <c r="H59" s="4">
        <v>15</v>
      </c>
      <c r="I59" s="4">
        <v>4875</v>
      </c>
      <c r="J59" s="31">
        <f t="shared" si="4"/>
        <v>3.0769230769230769E-3</v>
      </c>
      <c r="K59" s="12">
        <f t="shared" si="5"/>
        <v>0</v>
      </c>
      <c r="L59" s="12">
        <f t="shared" si="6"/>
        <v>100</v>
      </c>
    </row>
    <row r="60" spans="2:12">
      <c r="B60" s="20">
        <v>44333</v>
      </c>
      <c r="C60" s="12">
        <v>2045.1020000000001</v>
      </c>
      <c r="D60" s="13">
        <v>1824.2766666666666</v>
      </c>
      <c r="E60" s="12">
        <v>2376.34</v>
      </c>
      <c r="F60" s="12">
        <v>1043.08</v>
      </c>
      <c r="G60" s="4">
        <v>0</v>
      </c>
      <c r="H60" s="4">
        <v>242</v>
      </c>
      <c r="I60" s="4">
        <v>36323</v>
      </c>
      <c r="J60" s="31">
        <f t="shared" si="4"/>
        <v>6.6624452826033092E-3</v>
      </c>
      <c r="K60" s="12">
        <f t="shared" si="5"/>
        <v>0</v>
      </c>
      <c r="L60" s="12">
        <f t="shared" si="6"/>
        <v>100</v>
      </c>
    </row>
    <row r="61" spans="2:12">
      <c r="B61" s="20">
        <v>44334</v>
      </c>
      <c r="C61" s="12">
        <v>1934.6219999999998</v>
      </c>
      <c r="D61" s="13">
        <v>1738.653333333333</v>
      </c>
      <c r="E61" s="12">
        <v>2228.5749999999998</v>
      </c>
      <c r="F61" s="12">
        <v>1041.29</v>
      </c>
      <c r="G61" s="4">
        <v>0</v>
      </c>
      <c r="H61" s="4">
        <v>162</v>
      </c>
      <c r="I61" s="4">
        <v>31066</v>
      </c>
      <c r="J61" s="31">
        <f t="shared" si="4"/>
        <v>5.2147041782012486E-3</v>
      </c>
      <c r="K61" s="12">
        <f t="shared" si="5"/>
        <v>0</v>
      </c>
      <c r="L61" s="12">
        <f t="shared" si="6"/>
        <v>100</v>
      </c>
    </row>
    <row r="62" spans="2:12">
      <c r="B62" s="20">
        <v>44335</v>
      </c>
      <c r="C62" s="12">
        <v>1905.4159999999999</v>
      </c>
      <c r="D62" s="13">
        <v>1738.0066666666664</v>
      </c>
      <c r="E62" s="12">
        <v>2156.5299999999997</v>
      </c>
      <c r="F62" s="12">
        <v>1042.96</v>
      </c>
      <c r="G62" s="4">
        <v>0</v>
      </c>
      <c r="H62" s="4">
        <v>139</v>
      </c>
      <c r="I62" s="4">
        <v>28662</v>
      </c>
      <c r="J62" s="31">
        <f t="shared" si="4"/>
        <v>4.8496266834135793E-3</v>
      </c>
      <c r="K62" s="12">
        <f t="shared" si="5"/>
        <v>0</v>
      </c>
      <c r="L62" s="12">
        <f t="shared" si="6"/>
        <v>100</v>
      </c>
    </row>
    <row r="63" spans="2:12">
      <c r="B63" s="20">
        <v>44336</v>
      </c>
      <c r="C63" s="12">
        <v>1965.3559999999998</v>
      </c>
      <c r="D63" s="13">
        <v>1802.1599999999999</v>
      </c>
      <c r="E63" s="12">
        <v>2210.1499999999996</v>
      </c>
      <c r="F63" s="12">
        <v>1044.58</v>
      </c>
      <c r="G63" s="4">
        <v>0</v>
      </c>
      <c r="H63" s="4">
        <v>126</v>
      </c>
      <c r="I63" s="4">
        <v>27389</v>
      </c>
      <c r="J63" s="31">
        <f t="shared" si="4"/>
        <v>4.6003870166855306E-3</v>
      </c>
      <c r="K63" s="12">
        <f t="shared" si="5"/>
        <v>0</v>
      </c>
      <c r="L63" s="12">
        <f t="shared" si="6"/>
        <v>100</v>
      </c>
    </row>
    <row r="64" spans="2:12">
      <c r="B64" s="20">
        <v>44337</v>
      </c>
      <c r="C64" s="12">
        <v>1939.3919999999998</v>
      </c>
      <c r="D64" s="13">
        <v>1771.9666666666665</v>
      </c>
      <c r="E64" s="12">
        <v>2190.5299999999997</v>
      </c>
      <c r="F64" s="12">
        <v>1049.42</v>
      </c>
      <c r="G64" s="4">
        <v>0</v>
      </c>
      <c r="H64" s="4">
        <v>121</v>
      </c>
      <c r="I64" s="4">
        <v>26899</v>
      </c>
      <c r="J64" s="31">
        <f t="shared" si="4"/>
        <v>4.4983084873043604E-3</v>
      </c>
      <c r="K64" s="12">
        <f t="shared" si="5"/>
        <v>0</v>
      </c>
      <c r="L64" s="12">
        <f t="shared" si="6"/>
        <v>100</v>
      </c>
    </row>
    <row r="65" spans="2:12">
      <c r="B65" s="19">
        <v>44338</v>
      </c>
      <c r="C65" s="12">
        <v>1763.9440000000002</v>
      </c>
      <c r="D65" s="13">
        <v>1571.4833333333336</v>
      </c>
      <c r="E65" s="12">
        <v>2052.6350000000002</v>
      </c>
      <c r="F65" s="12">
        <v>1052.3800000000001</v>
      </c>
      <c r="G65" s="4">
        <v>0</v>
      </c>
      <c r="H65" s="4">
        <v>10</v>
      </c>
      <c r="I65" s="4">
        <v>3972</v>
      </c>
      <c r="J65" s="31">
        <f t="shared" si="4"/>
        <v>2.5176233635448137E-3</v>
      </c>
      <c r="K65" s="12">
        <f t="shared" si="5"/>
        <v>0</v>
      </c>
      <c r="L65" s="12">
        <f t="shared" si="6"/>
        <v>100</v>
      </c>
    </row>
    <row r="66" spans="2:12">
      <c r="B66" s="19">
        <v>44339</v>
      </c>
      <c r="C66" s="12">
        <v>1546.67</v>
      </c>
      <c r="D66" s="13">
        <v>1444.2366666666667</v>
      </c>
      <c r="E66" s="12">
        <v>1700.32</v>
      </c>
      <c r="F66" s="12">
        <v>1037.43</v>
      </c>
      <c r="G66" s="4">
        <v>0</v>
      </c>
      <c r="H66" s="4">
        <v>19</v>
      </c>
      <c r="I66" s="4">
        <v>4878</v>
      </c>
      <c r="J66" s="31">
        <f t="shared" si="4"/>
        <v>3.895038950389504E-3</v>
      </c>
      <c r="K66" s="12">
        <f t="shared" si="5"/>
        <v>0</v>
      </c>
      <c r="L66" s="12">
        <f t="shared" si="6"/>
        <v>100</v>
      </c>
    </row>
    <row r="67" spans="2:12">
      <c r="B67" s="20">
        <v>44340</v>
      </c>
      <c r="C67" s="12">
        <v>1700.3400000000001</v>
      </c>
      <c r="D67" s="13">
        <v>1579.91</v>
      </c>
      <c r="E67" s="12">
        <v>1880.9849999999999</v>
      </c>
      <c r="F67" s="12">
        <v>1030.32</v>
      </c>
      <c r="G67" s="4">
        <v>0</v>
      </c>
      <c r="H67" s="4">
        <v>157</v>
      </c>
      <c r="I67" s="4">
        <v>31098</v>
      </c>
      <c r="J67" s="31">
        <f t="shared" si="4"/>
        <v>5.0485561772461249E-3</v>
      </c>
      <c r="K67" s="12">
        <f t="shared" si="5"/>
        <v>0</v>
      </c>
      <c r="L67" s="12">
        <f t="shared" si="6"/>
        <v>100</v>
      </c>
    </row>
    <row r="68" spans="2:12">
      <c r="B68" s="20">
        <v>44341</v>
      </c>
      <c r="C68" s="12">
        <v>1625.268</v>
      </c>
      <c r="D68" s="13">
        <v>1546.51</v>
      </c>
      <c r="E68" s="12">
        <v>1743.405</v>
      </c>
      <c r="F68" s="12">
        <v>1027.81</v>
      </c>
      <c r="G68" s="4">
        <v>0</v>
      </c>
      <c r="H68" s="4">
        <v>155</v>
      </c>
      <c r="I68" s="4">
        <v>30040</v>
      </c>
      <c r="J68" s="31">
        <f t="shared" si="4"/>
        <v>5.159786950732357E-3</v>
      </c>
      <c r="K68" s="12">
        <f t="shared" si="5"/>
        <v>0</v>
      </c>
      <c r="L68" s="12">
        <f t="shared" si="6"/>
        <v>100</v>
      </c>
    </row>
    <row r="69" spans="2:12">
      <c r="B69" s="20">
        <v>44342</v>
      </c>
      <c r="C69" s="12">
        <v>1659.73</v>
      </c>
      <c r="D69" s="13">
        <v>1597.3700000000001</v>
      </c>
      <c r="E69" s="12">
        <v>1753.27</v>
      </c>
      <c r="F69" s="12">
        <v>1135.01</v>
      </c>
      <c r="G69" s="4">
        <v>0</v>
      </c>
      <c r="H69" s="4">
        <v>246</v>
      </c>
      <c r="I69" s="4">
        <v>29957</v>
      </c>
      <c r="J69" s="31">
        <f t="shared" si="4"/>
        <v>8.2117702039590078E-3</v>
      </c>
      <c r="K69" s="12">
        <f t="shared" si="5"/>
        <v>0</v>
      </c>
      <c r="L69" s="12">
        <f t="shared" si="6"/>
        <v>100</v>
      </c>
    </row>
    <row r="70" spans="2:12">
      <c r="B70" s="20">
        <v>44343</v>
      </c>
      <c r="C70" s="12">
        <v>1735.346</v>
      </c>
      <c r="D70" s="13">
        <v>1631.6499999999999</v>
      </c>
      <c r="E70" s="12">
        <v>1890.8899999999999</v>
      </c>
      <c r="F70" s="12">
        <v>1034.8699999999999</v>
      </c>
      <c r="G70" s="4">
        <v>0</v>
      </c>
      <c r="H70" s="4">
        <v>136</v>
      </c>
      <c r="I70" s="4">
        <v>33140</v>
      </c>
      <c r="J70" s="31">
        <f t="shared" si="4"/>
        <v>4.1038020519010262E-3</v>
      </c>
      <c r="K70" s="12">
        <f t="shared" si="5"/>
        <v>0</v>
      </c>
      <c r="L70" s="12">
        <f t="shared" si="6"/>
        <v>100</v>
      </c>
    </row>
    <row r="71" spans="2:12">
      <c r="B71" s="20">
        <v>44344</v>
      </c>
      <c r="C71" s="12">
        <v>1938.316</v>
      </c>
      <c r="D71" s="13">
        <v>1766.676666666667</v>
      </c>
      <c r="E71" s="12">
        <v>2195.7750000000001</v>
      </c>
      <c r="F71" s="12">
        <v>1046.43</v>
      </c>
      <c r="G71" s="4">
        <v>0</v>
      </c>
      <c r="H71" s="4">
        <v>106</v>
      </c>
      <c r="I71" s="4">
        <v>30345</v>
      </c>
      <c r="J71" s="31">
        <f t="shared" si="4"/>
        <v>3.493161970670621E-3</v>
      </c>
      <c r="K71" s="12">
        <f t="shared" si="5"/>
        <v>0</v>
      </c>
      <c r="L71" s="12">
        <f t="shared" si="6"/>
        <v>100</v>
      </c>
    </row>
    <row r="72" spans="2:12">
      <c r="B72" s="19">
        <v>44345</v>
      </c>
      <c r="C72" s="12">
        <v>1682.4880000000001</v>
      </c>
      <c r="D72" s="13">
        <v>1571.1466666666668</v>
      </c>
      <c r="E72" s="12">
        <v>1849.5</v>
      </c>
      <c r="F72" s="12">
        <v>1057.26</v>
      </c>
      <c r="G72" s="4">
        <v>0</v>
      </c>
      <c r="H72" s="4">
        <v>16</v>
      </c>
      <c r="I72" s="4">
        <v>5709</v>
      </c>
      <c r="J72" s="31">
        <f t="shared" si="4"/>
        <v>2.8025923979681207E-3</v>
      </c>
      <c r="K72" s="12">
        <f t="shared" si="5"/>
        <v>0</v>
      </c>
      <c r="L72" s="12">
        <f t="shared" si="6"/>
        <v>100</v>
      </c>
    </row>
    <row r="73" spans="2:12">
      <c r="B73" s="19">
        <v>44346</v>
      </c>
      <c r="C73" s="12">
        <v>1671.902</v>
      </c>
      <c r="D73" s="13">
        <v>1525.0266666666666</v>
      </c>
      <c r="E73" s="12">
        <v>1892.2150000000001</v>
      </c>
      <c r="F73" s="12">
        <v>1046.8800000000001</v>
      </c>
      <c r="G73" s="4">
        <v>0</v>
      </c>
      <c r="H73" s="4">
        <v>10</v>
      </c>
      <c r="I73" s="4">
        <v>4598</v>
      </c>
      <c r="J73" s="34">
        <f t="shared" ref="J73:J74" si="7">H73/I73</f>
        <v>2.1748586341887779E-3</v>
      </c>
      <c r="K73" s="12">
        <f t="shared" ref="K73:K74" si="8">G73/86400000</f>
        <v>0</v>
      </c>
      <c r="L73" s="12">
        <f t="shared" ref="L73:L74" si="9">100-K73</f>
        <v>100</v>
      </c>
    </row>
    <row r="74" spans="2:12">
      <c r="B74" s="20">
        <v>44347</v>
      </c>
      <c r="C74" s="12">
        <v>1808.5340000000001</v>
      </c>
      <c r="D74" s="13">
        <v>1685.8033333333333</v>
      </c>
      <c r="E74" s="12">
        <v>1992.63</v>
      </c>
      <c r="F74" s="12">
        <v>1038.58</v>
      </c>
      <c r="G74" s="4">
        <v>1200000</v>
      </c>
      <c r="H74" s="4">
        <v>128</v>
      </c>
      <c r="I74" s="4">
        <v>36359</v>
      </c>
      <c r="J74" s="34">
        <f t="shared" si="7"/>
        <v>3.5204488572292969E-3</v>
      </c>
      <c r="K74" s="12">
        <f t="shared" si="8"/>
        <v>1.3888888888888888E-2</v>
      </c>
      <c r="L74" s="12">
        <f t="shared" si="9"/>
        <v>99.986111111111114</v>
      </c>
    </row>
    <row r="75" spans="2:12">
      <c r="B75" s="14" t="s">
        <v>2</v>
      </c>
      <c r="C75" s="15">
        <v>269089.45999999996</v>
      </c>
      <c r="D75" s="21">
        <v>150602.22</v>
      </c>
      <c r="E75" s="15">
        <v>118487.23999999998</v>
      </c>
      <c r="F75" s="15">
        <v>32276.33</v>
      </c>
      <c r="G75" s="15">
        <f t="shared" ref="G75" si="10">SUM(G44:G74)</f>
        <v>1200000</v>
      </c>
      <c r="H75" s="15">
        <v>3253</v>
      </c>
      <c r="I75" s="15">
        <v>783138</v>
      </c>
      <c r="J75" s="29" t="s">
        <v>34</v>
      </c>
      <c r="K75" s="16" t="s">
        <v>34</v>
      </c>
      <c r="L75" s="16" t="s">
        <v>34</v>
      </c>
    </row>
    <row r="76" spans="2:12" ht="25.5">
      <c r="B76" s="18" t="s">
        <v>3</v>
      </c>
      <c r="C76" s="17">
        <v>1736.0610322580644</v>
      </c>
      <c r="D76" s="21">
        <v>1619.378709677419</v>
      </c>
      <c r="E76" s="17">
        <v>1911.0845161290324</v>
      </c>
      <c r="F76" s="17">
        <v>1041.171935483871</v>
      </c>
      <c r="G76" s="17">
        <f t="shared" ref="G76" si="11">AVERAGE(G44:G74)</f>
        <v>38709.677419354841</v>
      </c>
      <c r="H76" s="21">
        <v>104.93548387096774</v>
      </c>
      <c r="I76" s="21">
        <v>25262.516129032258</v>
      </c>
      <c r="J76" s="32">
        <f t="shared" ref="J76:L76" si="12">AVERAGE(J44:J74)</f>
        <v>3.7865870832585759E-3</v>
      </c>
      <c r="K76" s="17">
        <f t="shared" si="12"/>
        <v>4.4802867383512545E-4</v>
      </c>
      <c r="L76" s="17">
        <f t="shared" si="12"/>
        <v>99.99955197132617</v>
      </c>
    </row>
    <row r="79" spans="2:12" hidden="1">
      <c r="B79" s="1" t="s">
        <v>35</v>
      </c>
      <c r="C79" s="10">
        <v>1</v>
      </c>
      <c r="D79" s="10">
        <v>2</v>
      </c>
      <c r="E79" s="10">
        <v>3</v>
      </c>
      <c r="F79" s="10">
        <v>4</v>
      </c>
      <c r="G79" s="10">
        <v>5</v>
      </c>
      <c r="H79" s="10">
        <v>6</v>
      </c>
      <c r="I79" s="10">
        <v>7</v>
      </c>
      <c r="J79" s="10">
        <v>8</v>
      </c>
      <c r="K79" s="10">
        <v>9</v>
      </c>
      <c r="L79" s="10">
        <v>10</v>
      </c>
    </row>
    <row r="80" spans="2:12" hidden="1">
      <c r="B80" s="1" t="s">
        <v>35</v>
      </c>
      <c r="C80" s="10">
        <v>1</v>
      </c>
      <c r="D80" s="10"/>
      <c r="E80" s="10"/>
      <c r="F80" s="10"/>
      <c r="G80" s="10">
        <v>2</v>
      </c>
      <c r="H80" s="10">
        <v>3</v>
      </c>
      <c r="I80" s="10">
        <v>4</v>
      </c>
      <c r="J80" s="10">
        <v>5</v>
      </c>
      <c r="K80" s="10">
        <v>6</v>
      </c>
      <c r="L80" s="10">
        <v>7</v>
      </c>
    </row>
    <row r="81" spans="2:12" ht="25.5">
      <c r="B81" s="5" t="s">
        <v>7</v>
      </c>
      <c r="C81" s="2" t="s">
        <v>37</v>
      </c>
      <c r="D81" s="39" t="s">
        <v>43</v>
      </c>
      <c r="E81" s="40"/>
      <c r="F81" s="41"/>
      <c r="G81" s="39" t="s">
        <v>45</v>
      </c>
      <c r="H81" s="40"/>
      <c r="I81" s="40"/>
      <c r="J81" s="40"/>
      <c r="K81" s="40"/>
      <c r="L81" s="41"/>
    </row>
    <row r="82" spans="2:12" ht="48">
      <c r="B82" s="6" t="s">
        <v>13</v>
      </c>
      <c r="C82" s="8"/>
      <c r="D82" s="9" t="s">
        <v>38</v>
      </c>
      <c r="E82" s="9" t="s">
        <v>39</v>
      </c>
      <c r="F82" s="9" t="s">
        <v>40</v>
      </c>
      <c r="G82" s="9"/>
      <c r="H82" s="9" t="s">
        <v>36</v>
      </c>
      <c r="I82" s="9" t="s">
        <v>15</v>
      </c>
      <c r="J82" s="9" t="s">
        <v>22</v>
      </c>
      <c r="K82" s="9" t="s">
        <v>23</v>
      </c>
      <c r="L82" s="9" t="s">
        <v>24</v>
      </c>
    </row>
    <row r="83" spans="2:12">
      <c r="B83" s="3" t="s">
        <v>1</v>
      </c>
      <c r="C83" s="11" t="s">
        <v>25</v>
      </c>
      <c r="D83" s="11" t="s">
        <v>25</v>
      </c>
      <c r="E83" s="11" t="s">
        <v>25</v>
      </c>
      <c r="F83" s="11" t="s">
        <v>25</v>
      </c>
      <c r="G83" s="11" t="s">
        <v>26</v>
      </c>
      <c r="H83" s="11" t="s">
        <v>28</v>
      </c>
      <c r="I83" s="11" t="s">
        <v>27</v>
      </c>
      <c r="J83" s="11" t="s">
        <v>30</v>
      </c>
      <c r="K83" s="11" t="s">
        <v>32</v>
      </c>
      <c r="L83" s="11" t="s">
        <v>33</v>
      </c>
    </row>
    <row r="84" spans="2:12">
      <c r="B84" s="20">
        <v>44348</v>
      </c>
      <c r="C84" s="12">
        <v>1783.8679999999999</v>
      </c>
      <c r="D84" s="12">
        <v>1666.7766666666666</v>
      </c>
      <c r="E84" s="12">
        <v>1959.5050000000001</v>
      </c>
      <c r="F84" s="12">
        <v>1034.29</v>
      </c>
      <c r="G84" s="4">
        <v>0</v>
      </c>
      <c r="H84" s="4">
        <v>142</v>
      </c>
      <c r="I84" s="4">
        <v>39148</v>
      </c>
      <c r="J84" s="31">
        <f>H84/I84</f>
        <v>3.6272606518851537E-3</v>
      </c>
      <c r="K84" s="12">
        <f>G84/86400000</f>
        <v>0</v>
      </c>
      <c r="L84" s="12">
        <f>100-K84</f>
        <v>100</v>
      </c>
    </row>
    <row r="85" spans="2:12">
      <c r="B85" s="20">
        <v>44349</v>
      </c>
      <c r="C85" s="12">
        <v>4722.9220000000005</v>
      </c>
      <c r="D85" s="12">
        <v>6768.916666666667</v>
      </c>
      <c r="E85" s="12">
        <v>1653.93</v>
      </c>
      <c r="F85" s="12">
        <v>12074.05</v>
      </c>
      <c r="G85" s="4">
        <v>0</v>
      </c>
      <c r="H85" s="4">
        <v>103</v>
      </c>
      <c r="I85" s="4">
        <v>7865</v>
      </c>
      <c r="J85" s="31">
        <f t="shared" ref="J85:J113" si="13">H85/I85</f>
        <v>1.3095994914176732E-2</v>
      </c>
      <c r="K85" s="12">
        <f t="shared" ref="K85:K113" si="14">G85/86400000</f>
        <v>0</v>
      </c>
      <c r="L85" s="12">
        <f t="shared" ref="L85:L113" si="15">100-K85</f>
        <v>100</v>
      </c>
    </row>
    <row r="86" spans="2:12">
      <c r="B86" s="20">
        <v>44350</v>
      </c>
      <c r="C86" s="12">
        <v>1783.2279999999998</v>
      </c>
      <c r="D86" s="12">
        <v>1657.6366666666665</v>
      </c>
      <c r="E86" s="12">
        <v>1971.615</v>
      </c>
      <c r="F86" s="12">
        <v>1028.3</v>
      </c>
      <c r="G86" s="4">
        <v>0</v>
      </c>
      <c r="H86" s="4">
        <v>143</v>
      </c>
      <c r="I86" s="4">
        <v>38024</v>
      </c>
      <c r="J86" s="31">
        <f t="shared" si="13"/>
        <v>3.7607826635808962E-3</v>
      </c>
      <c r="K86" s="12">
        <f t="shared" si="14"/>
        <v>0</v>
      </c>
      <c r="L86" s="12">
        <f t="shared" si="15"/>
        <v>100</v>
      </c>
    </row>
    <row r="87" spans="2:12">
      <c r="B87" s="20">
        <v>44351</v>
      </c>
      <c r="C87" s="12">
        <v>1635.1439999999998</v>
      </c>
      <c r="D87" s="12">
        <v>1549.6966666666667</v>
      </c>
      <c r="E87" s="12">
        <v>1763.3150000000001</v>
      </c>
      <c r="F87" s="12">
        <v>1031.28</v>
      </c>
      <c r="G87" s="4">
        <v>0</v>
      </c>
      <c r="H87" s="4">
        <v>97</v>
      </c>
      <c r="I87" s="4">
        <v>34235</v>
      </c>
      <c r="J87" s="31">
        <f t="shared" si="13"/>
        <v>2.833357674894114E-3</v>
      </c>
      <c r="K87" s="12">
        <f t="shared" si="14"/>
        <v>0</v>
      </c>
      <c r="L87" s="12">
        <f t="shared" si="15"/>
        <v>100</v>
      </c>
    </row>
    <row r="88" spans="2:12">
      <c r="B88" s="19">
        <v>44352</v>
      </c>
      <c r="C88" s="12">
        <v>1522.7180000000001</v>
      </c>
      <c r="D88" s="12">
        <v>1444.32</v>
      </c>
      <c r="E88" s="12">
        <v>1640.3150000000001</v>
      </c>
      <c r="F88" s="12">
        <v>1055.8399999999999</v>
      </c>
      <c r="G88" s="4">
        <v>0</v>
      </c>
      <c r="H88" s="4">
        <v>16</v>
      </c>
      <c r="I88" s="4">
        <v>5939</v>
      </c>
      <c r="J88" s="31">
        <f t="shared" si="13"/>
        <v>2.694056238423977E-3</v>
      </c>
      <c r="K88" s="12">
        <f t="shared" si="14"/>
        <v>0</v>
      </c>
      <c r="L88" s="12">
        <f t="shared" si="15"/>
        <v>100</v>
      </c>
    </row>
    <row r="89" spans="2:12">
      <c r="B89" s="19">
        <v>44353</v>
      </c>
      <c r="C89" s="12">
        <v>1497.4420000000002</v>
      </c>
      <c r="D89" s="12">
        <v>1421.676666666667</v>
      </c>
      <c r="E89" s="12">
        <v>1611.09</v>
      </c>
      <c r="F89" s="12">
        <v>1037.95</v>
      </c>
      <c r="G89" s="4">
        <v>0</v>
      </c>
      <c r="H89" s="4">
        <v>18</v>
      </c>
      <c r="I89" s="4">
        <v>5405</v>
      </c>
      <c r="J89" s="31">
        <f t="shared" si="13"/>
        <v>3.3302497687326548E-3</v>
      </c>
      <c r="K89" s="12">
        <f t="shared" si="14"/>
        <v>0</v>
      </c>
      <c r="L89" s="12">
        <f t="shared" si="15"/>
        <v>100</v>
      </c>
    </row>
    <row r="90" spans="2:12">
      <c r="B90" s="30">
        <v>44354</v>
      </c>
      <c r="C90" s="12">
        <v>1665.232</v>
      </c>
      <c r="D90" s="12">
        <v>1569.1333333333332</v>
      </c>
      <c r="E90" s="12">
        <v>1809.38</v>
      </c>
      <c r="F90" s="12">
        <v>1028.22</v>
      </c>
      <c r="G90" s="4">
        <v>0</v>
      </c>
      <c r="H90" s="4">
        <v>141</v>
      </c>
      <c r="I90" s="4">
        <v>39302</v>
      </c>
      <c r="J90" s="31">
        <f t="shared" si="13"/>
        <v>3.5876036842908757E-3</v>
      </c>
      <c r="K90" s="12">
        <f t="shared" si="14"/>
        <v>0</v>
      </c>
      <c r="L90" s="12">
        <f t="shared" si="15"/>
        <v>100</v>
      </c>
    </row>
    <row r="91" spans="2:12">
      <c r="B91" s="30">
        <v>44355</v>
      </c>
      <c r="C91" s="12">
        <v>1726.4920000000002</v>
      </c>
      <c r="D91" s="12">
        <v>1625.2433333333331</v>
      </c>
      <c r="E91" s="12">
        <v>1878.365</v>
      </c>
      <c r="F91" s="12">
        <v>1032.29</v>
      </c>
      <c r="G91" s="4">
        <v>0</v>
      </c>
      <c r="H91" s="4">
        <v>136</v>
      </c>
      <c r="I91" s="4">
        <v>36397</v>
      </c>
      <c r="J91" s="31">
        <f t="shared" si="13"/>
        <v>3.7365716954694066E-3</v>
      </c>
      <c r="K91" s="12">
        <f t="shared" si="14"/>
        <v>0</v>
      </c>
      <c r="L91" s="12">
        <f t="shared" si="15"/>
        <v>100</v>
      </c>
    </row>
    <row r="92" spans="2:12">
      <c r="B92" s="30">
        <v>44356</v>
      </c>
      <c r="C92" s="12">
        <v>1635.1439999999998</v>
      </c>
      <c r="D92" s="12">
        <v>1560.53</v>
      </c>
      <c r="E92" s="12">
        <v>1747.0649999999998</v>
      </c>
      <c r="F92" s="12">
        <v>1027.83</v>
      </c>
      <c r="G92" s="4">
        <v>0</v>
      </c>
      <c r="H92" s="4">
        <v>117</v>
      </c>
      <c r="I92" s="4">
        <v>34009</v>
      </c>
      <c r="J92" s="31">
        <f t="shared" si="13"/>
        <v>3.4402658119909437E-3</v>
      </c>
      <c r="K92" s="12">
        <f t="shared" si="14"/>
        <v>0</v>
      </c>
      <c r="L92" s="12">
        <f t="shared" si="15"/>
        <v>100</v>
      </c>
    </row>
    <row r="93" spans="2:12">
      <c r="B93" s="30">
        <v>44357</v>
      </c>
      <c r="C93" s="12">
        <v>1646.97</v>
      </c>
      <c r="D93" s="12">
        <v>1576.9233333333334</v>
      </c>
      <c r="E93" s="12">
        <v>1752.04</v>
      </c>
      <c r="F93" s="12">
        <v>1031.2</v>
      </c>
      <c r="G93" s="4">
        <v>0</v>
      </c>
      <c r="H93" s="4">
        <v>145</v>
      </c>
      <c r="I93" s="4">
        <v>34425</v>
      </c>
      <c r="J93" s="31">
        <f t="shared" si="13"/>
        <v>4.212055192447349E-3</v>
      </c>
      <c r="K93" s="12">
        <f t="shared" si="14"/>
        <v>0</v>
      </c>
      <c r="L93" s="12">
        <f t="shared" si="15"/>
        <v>100</v>
      </c>
    </row>
    <row r="94" spans="2:12">
      <c r="B94" s="30">
        <v>44358</v>
      </c>
      <c r="C94" s="12">
        <v>1654.64</v>
      </c>
      <c r="D94" s="12">
        <v>1574.92</v>
      </c>
      <c r="E94" s="12">
        <v>1774.2199999999998</v>
      </c>
      <c r="F94" s="12">
        <v>1029.43</v>
      </c>
      <c r="G94" s="4">
        <v>0</v>
      </c>
      <c r="H94" s="4">
        <v>114</v>
      </c>
      <c r="I94" s="4">
        <v>30295</v>
      </c>
      <c r="J94" s="31">
        <f t="shared" si="13"/>
        <v>3.7629971942564778E-3</v>
      </c>
      <c r="K94" s="12">
        <f t="shared" si="14"/>
        <v>0</v>
      </c>
      <c r="L94" s="12">
        <f t="shared" si="15"/>
        <v>100</v>
      </c>
    </row>
    <row r="95" spans="2:12">
      <c r="B95" s="19">
        <v>44359</v>
      </c>
      <c r="C95" s="12">
        <v>1646.3419999999999</v>
      </c>
      <c r="D95" s="12">
        <v>1550.49</v>
      </c>
      <c r="E95" s="12">
        <v>1790.12</v>
      </c>
      <c r="F95" s="12">
        <v>1037.57</v>
      </c>
      <c r="G95" s="4">
        <v>0</v>
      </c>
      <c r="H95" s="4">
        <v>20</v>
      </c>
      <c r="I95" s="4">
        <v>5510</v>
      </c>
      <c r="J95" s="31">
        <f t="shared" si="13"/>
        <v>3.629764065335753E-3</v>
      </c>
      <c r="K95" s="12">
        <f t="shared" si="14"/>
        <v>0</v>
      </c>
      <c r="L95" s="12">
        <f t="shared" si="15"/>
        <v>100</v>
      </c>
    </row>
    <row r="96" spans="2:12">
      <c r="B96" s="19">
        <v>44360</v>
      </c>
      <c r="C96" s="12">
        <v>1530.154</v>
      </c>
      <c r="D96" s="12">
        <v>1439.14</v>
      </c>
      <c r="E96" s="12">
        <v>1666.6750000000002</v>
      </c>
      <c r="F96" s="12">
        <v>1037.07</v>
      </c>
      <c r="G96" s="4">
        <v>0</v>
      </c>
      <c r="H96" s="4">
        <v>10</v>
      </c>
      <c r="I96" s="4">
        <v>4374</v>
      </c>
      <c r="J96" s="31">
        <f t="shared" si="13"/>
        <v>2.2862368541380889E-3</v>
      </c>
      <c r="K96" s="12">
        <f t="shared" si="14"/>
        <v>0</v>
      </c>
      <c r="L96" s="12">
        <f t="shared" si="15"/>
        <v>100</v>
      </c>
    </row>
    <row r="97" spans="2:12">
      <c r="B97" s="30">
        <v>44361</v>
      </c>
      <c r="C97" s="12">
        <v>1809.08</v>
      </c>
      <c r="D97" s="12">
        <v>1701.5933333333332</v>
      </c>
      <c r="E97" s="12">
        <v>1970.31</v>
      </c>
      <c r="F97" s="12">
        <v>1030.25</v>
      </c>
      <c r="G97" s="4">
        <v>0</v>
      </c>
      <c r="H97" s="4">
        <v>113</v>
      </c>
      <c r="I97" s="4">
        <v>36381</v>
      </c>
      <c r="J97" s="31">
        <f t="shared" si="13"/>
        <v>3.1060168769412606E-3</v>
      </c>
      <c r="K97" s="12">
        <f t="shared" si="14"/>
        <v>0</v>
      </c>
      <c r="L97" s="12">
        <f t="shared" si="15"/>
        <v>100</v>
      </c>
    </row>
    <row r="98" spans="2:12">
      <c r="B98" s="30">
        <v>44362</v>
      </c>
      <c r="C98" s="12">
        <v>1685.8960000000002</v>
      </c>
      <c r="D98" s="12">
        <v>1602.5533333333333</v>
      </c>
      <c r="E98" s="12">
        <v>1810.91</v>
      </c>
      <c r="F98" s="12">
        <v>1031.6500000000001</v>
      </c>
      <c r="G98" s="4">
        <v>0</v>
      </c>
      <c r="H98" s="4">
        <v>168</v>
      </c>
      <c r="I98" s="4">
        <v>37635</v>
      </c>
      <c r="J98" s="31">
        <f t="shared" si="13"/>
        <v>4.4639298525308889E-3</v>
      </c>
      <c r="K98" s="12">
        <f t="shared" si="14"/>
        <v>0</v>
      </c>
      <c r="L98" s="12">
        <f t="shared" si="15"/>
        <v>100</v>
      </c>
    </row>
    <row r="99" spans="2:12">
      <c r="B99" s="30">
        <v>44363</v>
      </c>
      <c r="C99" s="12">
        <v>1683.846</v>
      </c>
      <c r="D99" s="12">
        <v>1562.5366666666669</v>
      </c>
      <c r="E99" s="12">
        <v>1865.81</v>
      </c>
      <c r="F99" s="12">
        <v>1033.96</v>
      </c>
      <c r="G99" s="4">
        <v>0</v>
      </c>
      <c r="H99" s="4">
        <v>145</v>
      </c>
      <c r="I99" s="4">
        <v>34291</v>
      </c>
      <c r="J99" s="31">
        <f t="shared" si="13"/>
        <v>4.2285147706395262E-3</v>
      </c>
      <c r="K99" s="12">
        <f t="shared" si="14"/>
        <v>0</v>
      </c>
      <c r="L99" s="12">
        <f t="shared" si="15"/>
        <v>100</v>
      </c>
    </row>
    <row r="100" spans="2:12">
      <c r="B100" s="30">
        <v>44364</v>
      </c>
      <c r="C100" s="12">
        <v>1703.1259999999997</v>
      </c>
      <c r="D100" s="12">
        <v>1574.2766666666666</v>
      </c>
      <c r="E100" s="12">
        <v>1896.3999999999999</v>
      </c>
      <c r="F100" s="12">
        <v>1029.31</v>
      </c>
      <c r="G100" s="4">
        <v>0</v>
      </c>
      <c r="H100" s="4">
        <v>142</v>
      </c>
      <c r="I100" s="4">
        <v>30367</v>
      </c>
      <c r="J100" s="31">
        <f t="shared" si="13"/>
        <v>4.6761286923304906E-3</v>
      </c>
      <c r="K100" s="12">
        <f t="shared" si="14"/>
        <v>0</v>
      </c>
      <c r="L100" s="12">
        <f t="shared" si="15"/>
        <v>100</v>
      </c>
    </row>
    <row r="101" spans="2:12">
      <c r="B101" s="30">
        <v>44365</v>
      </c>
      <c r="C101" s="12">
        <v>1619.6460000000002</v>
      </c>
      <c r="D101" s="12">
        <v>1528.1866666666667</v>
      </c>
      <c r="E101" s="12">
        <v>1756.835</v>
      </c>
      <c r="F101" s="12">
        <v>1034.01</v>
      </c>
      <c r="G101" s="4">
        <v>0</v>
      </c>
      <c r="H101" s="4">
        <v>118</v>
      </c>
      <c r="I101" s="4">
        <v>26907</v>
      </c>
      <c r="J101" s="31">
        <f t="shared" si="13"/>
        <v>4.3854758984650834E-3</v>
      </c>
      <c r="K101" s="12">
        <f t="shared" si="14"/>
        <v>0</v>
      </c>
      <c r="L101" s="12">
        <f t="shared" si="15"/>
        <v>100</v>
      </c>
    </row>
    <row r="102" spans="2:12">
      <c r="B102" s="19">
        <v>44366</v>
      </c>
      <c r="C102" s="12">
        <v>1539.9420000000002</v>
      </c>
      <c r="D102" s="12">
        <v>1430.0199999999998</v>
      </c>
      <c r="E102" s="12">
        <v>1704.8250000000003</v>
      </c>
      <c r="F102" s="12">
        <v>1039.46</v>
      </c>
      <c r="G102" s="4">
        <v>0</v>
      </c>
      <c r="H102" s="4">
        <v>16</v>
      </c>
      <c r="I102" s="4">
        <v>4997</v>
      </c>
      <c r="J102" s="31">
        <f t="shared" si="13"/>
        <v>3.2019211526916149E-3</v>
      </c>
      <c r="K102" s="12">
        <f t="shared" si="14"/>
        <v>0</v>
      </c>
      <c r="L102" s="12">
        <f t="shared" si="15"/>
        <v>100</v>
      </c>
    </row>
    <row r="103" spans="2:12">
      <c r="B103" s="19">
        <v>44367</v>
      </c>
      <c r="C103" s="12">
        <v>1570.9239999999998</v>
      </c>
      <c r="D103" s="12">
        <v>1465.8833333333332</v>
      </c>
      <c r="E103" s="12">
        <v>1728.4849999999999</v>
      </c>
      <c r="F103" s="12">
        <v>1063.58</v>
      </c>
      <c r="G103" s="4">
        <v>0</v>
      </c>
      <c r="H103" s="4">
        <v>5</v>
      </c>
      <c r="I103" s="4">
        <v>3698</v>
      </c>
      <c r="J103" s="31">
        <f t="shared" si="13"/>
        <v>1.3520822065981612E-3</v>
      </c>
      <c r="K103" s="12">
        <f t="shared" si="14"/>
        <v>0</v>
      </c>
      <c r="L103" s="12">
        <f t="shared" si="15"/>
        <v>100</v>
      </c>
    </row>
    <row r="104" spans="2:12">
      <c r="B104" s="30">
        <v>44368</v>
      </c>
      <c r="C104" s="12">
        <v>1648.798</v>
      </c>
      <c r="D104" s="12">
        <v>1562.9266666666665</v>
      </c>
      <c r="E104" s="12">
        <v>1777.605</v>
      </c>
      <c r="F104" s="12">
        <v>1036.25</v>
      </c>
      <c r="G104" s="4">
        <v>0</v>
      </c>
      <c r="H104" s="4">
        <v>164</v>
      </c>
      <c r="I104" s="4">
        <v>31686</v>
      </c>
      <c r="J104" s="31">
        <f t="shared" si="13"/>
        <v>5.1757874139998737E-3</v>
      </c>
      <c r="K104" s="12">
        <f t="shared" si="14"/>
        <v>0</v>
      </c>
      <c r="L104" s="12">
        <f t="shared" si="15"/>
        <v>100</v>
      </c>
    </row>
    <row r="105" spans="2:12">
      <c r="B105" s="30">
        <v>44369</v>
      </c>
      <c r="C105" s="12">
        <v>1741.4060000000002</v>
      </c>
      <c r="D105" s="12">
        <v>1612.0100000000002</v>
      </c>
      <c r="E105" s="12">
        <v>1935.5</v>
      </c>
      <c r="F105" s="12">
        <v>1031.0899999999999</v>
      </c>
      <c r="G105" s="4">
        <v>0</v>
      </c>
      <c r="H105" s="4">
        <v>140</v>
      </c>
      <c r="I105" s="4">
        <v>29788</v>
      </c>
      <c r="J105" s="31">
        <f t="shared" si="13"/>
        <v>4.699879145964818E-3</v>
      </c>
      <c r="K105" s="12">
        <f t="shared" si="14"/>
        <v>0</v>
      </c>
      <c r="L105" s="12">
        <f t="shared" si="15"/>
        <v>100</v>
      </c>
    </row>
    <row r="106" spans="2:12">
      <c r="B106" s="30">
        <v>44370</v>
      </c>
      <c r="C106" s="12">
        <v>1638.7460000000003</v>
      </c>
      <c r="D106" s="12">
        <v>1547.07</v>
      </c>
      <c r="E106" s="12">
        <v>1776.26</v>
      </c>
      <c r="F106" s="12">
        <v>1030.49</v>
      </c>
      <c r="G106" s="4">
        <v>0</v>
      </c>
      <c r="H106" s="4">
        <v>159</v>
      </c>
      <c r="I106" s="4">
        <v>29261</v>
      </c>
      <c r="J106" s="31">
        <f t="shared" si="13"/>
        <v>5.4338539352722049E-3</v>
      </c>
      <c r="K106" s="12">
        <f t="shared" si="14"/>
        <v>0</v>
      </c>
      <c r="L106" s="12">
        <f t="shared" si="15"/>
        <v>100</v>
      </c>
    </row>
    <row r="107" spans="2:12">
      <c r="B107" s="30">
        <v>44371</v>
      </c>
      <c r="C107" s="12">
        <v>1592.606</v>
      </c>
      <c r="D107" s="12">
        <v>1504.9133333333332</v>
      </c>
      <c r="E107" s="12">
        <v>1724.145</v>
      </c>
      <c r="F107" s="12">
        <v>1036.71</v>
      </c>
      <c r="G107" s="4">
        <v>0</v>
      </c>
      <c r="H107" s="4">
        <v>45</v>
      </c>
      <c r="I107" s="4">
        <v>16930</v>
      </c>
      <c r="J107" s="31">
        <f t="shared" si="13"/>
        <v>2.6580035440047253E-3</v>
      </c>
      <c r="K107" s="12">
        <f t="shared" si="14"/>
        <v>0</v>
      </c>
      <c r="L107" s="12">
        <f t="shared" si="15"/>
        <v>100</v>
      </c>
    </row>
    <row r="108" spans="2:12">
      <c r="B108" s="30">
        <v>44372</v>
      </c>
      <c r="C108" s="12">
        <v>1621.1379999999999</v>
      </c>
      <c r="D108" s="12">
        <v>1532.12</v>
      </c>
      <c r="E108" s="12">
        <v>1754.665</v>
      </c>
      <c r="F108" s="12">
        <v>1034.97</v>
      </c>
      <c r="G108" s="4">
        <v>0</v>
      </c>
      <c r="H108" s="4">
        <v>118</v>
      </c>
      <c r="I108" s="4">
        <v>25209</v>
      </c>
      <c r="J108" s="31">
        <f t="shared" si="13"/>
        <v>4.6808679439882582E-3</v>
      </c>
      <c r="K108" s="12">
        <f t="shared" si="14"/>
        <v>0</v>
      </c>
      <c r="L108" s="12">
        <f t="shared" si="15"/>
        <v>100</v>
      </c>
    </row>
    <row r="109" spans="2:12">
      <c r="B109" s="19">
        <v>44373</v>
      </c>
      <c r="C109" s="12">
        <v>1542.1199999999997</v>
      </c>
      <c r="D109" s="12">
        <v>1433.8866666666665</v>
      </c>
      <c r="E109" s="12">
        <v>1704.4699999999998</v>
      </c>
      <c r="F109" s="12">
        <v>1036.28</v>
      </c>
      <c r="G109" s="4">
        <v>0</v>
      </c>
      <c r="H109" s="4">
        <v>7</v>
      </c>
      <c r="I109" s="4">
        <v>5584</v>
      </c>
      <c r="J109" s="31">
        <f t="shared" si="13"/>
        <v>1.2535816618911176E-3</v>
      </c>
      <c r="K109" s="12">
        <f t="shared" si="14"/>
        <v>0</v>
      </c>
      <c r="L109" s="12">
        <f t="shared" si="15"/>
        <v>100</v>
      </c>
    </row>
    <row r="110" spans="2:12">
      <c r="B110" s="19">
        <v>44374</v>
      </c>
      <c r="C110" s="12">
        <v>1554.4559999999997</v>
      </c>
      <c r="D110" s="12">
        <v>1450.8633333333335</v>
      </c>
      <c r="E110" s="12">
        <v>1709.8449999999998</v>
      </c>
      <c r="F110" s="12">
        <v>1041.1600000000001</v>
      </c>
      <c r="G110" s="4">
        <v>0</v>
      </c>
      <c r="H110" s="4">
        <v>9</v>
      </c>
      <c r="I110" s="4">
        <v>4132</v>
      </c>
      <c r="J110" s="31">
        <f t="shared" si="13"/>
        <v>2.1781219748305907E-3</v>
      </c>
      <c r="K110" s="12">
        <f t="shared" si="14"/>
        <v>0</v>
      </c>
      <c r="L110" s="12">
        <f t="shared" si="15"/>
        <v>100</v>
      </c>
    </row>
    <row r="111" spans="2:12">
      <c r="B111" s="30">
        <v>44375</v>
      </c>
      <c r="C111" s="12">
        <v>1650.8020000000001</v>
      </c>
      <c r="D111" s="12">
        <v>1551.6233333333332</v>
      </c>
      <c r="E111" s="12">
        <v>1799.57</v>
      </c>
      <c r="F111" s="12">
        <v>1030.4100000000001</v>
      </c>
      <c r="G111" s="4">
        <v>0</v>
      </c>
      <c r="H111" s="4">
        <v>164</v>
      </c>
      <c r="I111" s="4">
        <v>37173</v>
      </c>
      <c r="J111" s="31">
        <f t="shared" si="13"/>
        <v>4.4118042665375404E-3</v>
      </c>
      <c r="K111" s="12">
        <f t="shared" si="14"/>
        <v>0</v>
      </c>
      <c r="L111" s="12">
        <f t="shared" si="15"/>
        <v>100</v>
      </c>
    </row>
    <row r="112" spans="2:12">
      <c r="B112" s="30">
        <v>44376</v>
      </c>
      <c r="C112" s="12">
        <v>1632.5379999999998</v>
      </c>
      <c r="D112" s="12">
        <v>1534.1133333333335</v>
      </c>
      <c r="E112" s="12">
        <v>1780.175</v>
      </c>
      <c r="F112" s="12">
        <v>1026.29</v>
      </c>
      <c r="G112" s="4">
        <v>0</v>
      </c>
      <c r="H112" s="4">
        <v>128</v>
      </c>
      <c r="I112" s="4">
        <v>34337</v>
      </c>
      <c r="J112" s="31">
        <f t="shared" si="13"/>
        <v>3.7277572298104085E-3</v>
      </c>
      <c r="K112" s="12">
        <f t="shared" si="14"/>
        <v>0</v>
      </c>
      <c r="L112" s="12">
        <f t="shared" si="15"/>
        <v>100</v>
      </c>
    </row>
    <row r="113" spans="2:12">
      <c r="B113" s="20">
        <v>44377</v>
      </c>
      <c r="C113" s="12">
        <v>1653.58</v>
      </c>
      <c r="D113" s="12">
        <v>1552.926666666667</v>
      </c>
      <c r="E113" s="12">
        <v>1804.56</v>
      </c>
      <c r="F113" s="12">
        <v>1029.08</v>
      </c>
      <c r="G113" s="4">
        <v>1200000</v>
      </c>
      <c r="H113" s="4">
        <v>149</v>
      </c>
      <c r="I113" s="4">
        <v>39058</v>
      </c>
      <c r="J113" s="31">
        <f t="shared" si="13"/>
        <v>3.8148394695068874E-3</v>
      </c>
      <c r="K113" s="12">
        <f t="shared" si="14"/>
        <v>1.3888888888888888E-2</v>
      </c>
      <c r="L113" s="12">
        <f t="shared" si="15"/>
        <v>99.986111111111114</v>
      </c>
    </row>
    <row r="114" spans="2:12">
      <c r="B114" s="14" t="s">
        <v>2</v>
      </c>
      <c r="C114" s="15">
        <v>261694.72999999998</v>
      </c>
      <c r="D114" s="15">
        <v>154658.72000000003</v>
      </c>
      <c r="E114" s="15">
        <v>107036.00999999998</v>
      </c>
      <c r="F114" s="15">
        <v>42080.270000000004</v>
      </c>
      <c r="G114" s="15">
        <f>SUM(G84:G113)</f>
        <v>1200000</v>
      </c>
      <c r="H114" s="15">
        <v>2992</v>
      </c>
      <c r="I114" s="15">
        <v>742362</v>
      </c>
      <c r="J114" s="29" t="s">
        <v>34</v>
      </c>
      <c r="K114" s="16" t="s">
        <v>34</v>
      </c>
      <c r="L114" s="16" t="s">
        <v>34</v>
      </c>
    </row>
    <row r="115" spans="2:12" ht="25.5">
      <c r="B115" s="18" t="s">
        <v>3</v>
      </c>
      <c r="C115" s="17">
        <v>1744.6315333333339</v>
      </c>
      <c r="D115" s="17">
        <v>1718.4302222222223</v>
      </c>
      <c r="E115" s="17">
        <v>1783.9335000000003</v>
      </c>
      <c r="F115" s="17">
        <v>1402.6756666666668</v>
      </c>
      <c r="G115" s="17">
        <f t="shared" ref="G115" si="16">AVERAGE(G84:G113)</f>
        <v>40000</v>
      </c>
      <c r="H115" s="21">
        <v>99.733333333333334</v>
      </c>
      <c r="I115" s="21">
        <v>24745.4</v>
      </c>
      <c r="J115" s="32">
        <f>AVERAGE(J84:J113)</f>
        <v>3.9148587481875287E-3</v>
      </c>
      <c r="K115" s="17">
        <f>AVERAGE(K84:K113)</f>
        <v>4.6296296296296293E-4</v>
      </c>
      <c r="L115" s="17">
        <f>AVERAGE(L84:L113)</f>
        <v>99.999537037037044</v>
      </c>
    </row>
  </sheetData>
  <mergeCells count="6">
    <mergeCell ref="D2:F2"/>
    <mergeCell ref="G2:L2"/>
    <mergeCell ref="D41:F41"/>
    <mergeCell ref="G41:L41"/>
    <mergeCell ref="D81:F81"/>
    <mergeCell ref="G81:L8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B2:L117"/>
  <sheetViews>
    <sheetView workbookViewId="0">
      <selection activeCell="E168" sqref="E168"/>
    </sheetView>
  </sheetViews>
  <sheetFormatPr defaultRowHeight="12.75"/>
  <cols>
    <col min="1" max="1" width="3.28515625" style="1" customWidth="1"/>
    <col min="2" max="2" width="15.28515625" style="1" bestFit="1" customWidth="1"/>
    <col min="3" max="6" width="16.7109375" style="1" customWidth="1"/>
    <col min="7" max="7" width="20.140625" style="1" bestFit="1" customWidth="1"/>
    <col min="8" max="8" width="22.42578125" style="1" bestFit="1" customWidth="1"/>
    <col min="9" max="9" width="20.28515625" style="1" bestFit="1" customWidth="1"/>
    <col min="10" max="10" width="20.7109375" style="1" bestFit="1" customWidth="1"/>
    <col min="11" max="11" width="15.140625" style="1" bestFit="1" customWidth="1"/>
    <col min="12" max="12" width="13.5703125" style="1" bestFit="1" customWidth="1"/>
    <col min="13" max="16384" width="9.140625" style="1"/>
  </cols>
  <sheetData>
    <row r="2" spans="2:12" hidden="1">
      <c r="B2" s="1" t="s">
        <v>35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>
        <v>6</v>
      </c>
      <c r="I2" s="10">
        <v>7</v>
      </c>
      <c r="J2" s="10">
        <v>8</v>
      </c>
      <c r="K2" s="10">
        <v>9</v>
      </c>
      <c r="L2" s="10">
        <v>10</v>
      </c>
    </row>
    <row r="3" spans="2:12" hidden="1">
      <c r="B3" s="1" t="s">
        <v>35</v>
      </c>
      <c r="C3" s="10">
        <v>1</v>
      </c>
      <c r="D3" s="10"/>
      <c r="E3" s="10"/>
      <c r="F3" s="10"/>
      <c r="G3" s="10">
        <v>2</v>
      </c>
      <c r="H3" s="10">
        <v>3</v>
      </c>
      <c r="I3" s="10">
        <v>4</v>
      </c>
      <c r="J3" s="10">
        <v>5</v>
      </c>
      <c r="K3" s="10">
        <v>6</v>
      </c>
      <c r="L3" s="10">
        <v>7</v>
      </c>
    </row>
    <row r="4" spans="2:12" ht="25.5">
      <c r="B4" s="5" t="s">
        <v>7</v>
      </c>
      <c r="C4" s="2" t="s">
        <v>44</v>
      </c>
      <c r="D4" s="39" t="s">
        <v>42</v>
      </c>
      <c r="E4" s="40"/>
      <c r="F4" s="41"/>
      <c r="G4" s="39" t="s">
        <v>44</v>
      </c>
      <c r="H4" s="40"/>
      <c r="I4" s="40"/>
      <c r="J4" s="40"/>
      <c r="K4" s="40"/>
      <c r="L4" s="41"/>
    </row>
    <row r="5" spans="2:12" ht="48">
      <c r="B5" s="6" t="s">
        <v>13</v>
      </c>
      <c r="C5" s="8"/>
      <c r="D5" s="9" t="s">
        <v>38</v>
      </c>
      <c r="E5" s="9" t="s">
        <v>39</v>
      </c>
      <c r="F5" s="9" t="s">
        <v>40</v>
      </c>
      <c r="G5" s="9"/>
      <c r="H5" s="9" t="s">
        <v>36</v>
      </c>
      <c r="I5" s="9" t="s">
        <v>15</v>
      </c>
      <c r="J5" s="9" t="s">
        <v>22</v>
      </c>
      <c r="K5" s="9" t="s">
        <v>23</v>
      </c>
      <c r="L5" s="9" t="s">
        <v>24</v>
      </c>
    </row>
    <row r="6" spans="2:12">
      <c r="B6" s="3" t="s">
        <v>1</v>
      </c>
      <c r="C6" s="11" t="s">
        <v>25</v>
      </c>
      <c r="D6" s="11" t="s">
        <v>25</v>
      </c>
      <c r="E6" s="11" t="s">
        <v>25</v>
      </c>
      <c r="F6" s="11" t="s">
        <v>25</v>
      </c>
      <c r="G6" s="11" t="s">
        <v>26</v>
      </c>
      <c r="H6" s="11" t="s">
        <v>28</v>
      </c>
      <c r="I6" s="11" t="s">
        <v>27</v>
      </c>
      <c r="J6" s="11" t="s">
        <v>30</v>
      </c>
      <c r="K6" s="11" t="s">
        <v>32</v>
      </c>
      <c r="L6" s="11" t="s">
        <v>33</v>
      </c>
    </row>
    <row r="7" spans="2:12">
      <c r="B7" s="30">
        <v>44287</v>
      </c>
      <c r="C7" s="13">
        <v>1772.1080000000002</v>
      </c>
      <c r="D7" s="12">
        <v>880.89666666666665</v>
      </c>
      <c r="E7" s="12">
        <v>1858.925</v>
      </c>
      <c r="F7" s="12">
        <v>747.95</v>
      </c>
      <c r="G7" s="4">
        <v>0</v>
      </c>
      <c r="H7" s="4">
        <v>68</v>
      </c>
      <c r="I7" s="4">
        <v>8552</v>
      </c>
      <c r="J7" s="31">
        <f>H7/I7</f>
        <v>7.9513564078578115E-3</v>
      </c>
      <c r="K7" s="12">
        <f>G7/86400000</f>
        <v>0</v>
      </c>
      <c r="L7" s="12">
        <f>100-K7</f>
        <v>100</v>
      </c>
    </row>
    <row r="8" spans="2:12">
      <c r="B8" s="30">
        <v>44288</v>
      </c>
      <c r="C8" s="13">
        <v>1697.414</v>
      </c>
      <c r="D8" s="12">
        <v>901.86999999999989</v>
      </c>
      <c r="E8" s="12">
        <v>1640.73</v>
      </c>
      <c r="F8" s="12">
        <v>843.79</v>
      </c>
      <c r="G8" s="4">
        <v>0</v>
      </c>
      <c r="H8" s="4">
        <v>82</v>
      </c>
      <c r="I8" s="4">
        <v>6312</v>
      </c>
      <c r="J8" s="31">
        <f t="shared" ref="J8:J36" si="0">H8/I8</f>
        <v>1.2991128010139416E-2</v>
      </c>
      <c r="K8" s="12">
        <f t="shared" ref="K8:K36" si="1">G8/86400000</f>
        <v>0</v>
      </c>
      <c r="L8" s="12">
        <f t="shared" ref="L8:L36" si="2">100-K8</f>
        <v>100</v>
      </c>
    </row>
    <row r="9" spans="2:12">
      <c r="B9" s="19">
        <v>44289</v>
      </c>
      <c r="C9" s="13">
        <v>1609.1039999999998</v>
      </c>
      <c r="D9" s="12">
        <v>816.50999999999988</v>
      </c>
      <c r="E9" s="12">
        <v>1547.9950000000001</v>
      </c>
      <c r="F9" s="12">
        <v>732.39</v>
      </c>
      <c r="G9" s="4">
        <v>0</v>
      </c>
      <c r="H9" s="4">
        <v>22</v>
      </c>
      <c r="I9" s="4">
        <v>3207</v>
      </c>
      <c r="J9" s="31">
        <f t="shared" si="0"/>
        <v>6.8599937636420333E-3</v>
      </c>
      <c r="K9" s="12">
        <f t="shared" si="1"/>
        <v>0</v>
      </c>
      <c r="L9" s="12">
        <f t="shared" si="2"/>
        <v>100</v>
      </c>
    </row>
    <row r="10" spans="2:12">
      <c r="B10" s="19">
        <v>44290</v>
      </c>
      <c r="C10" s="13">
        <v>1647.8739999999998</v>
      </c>
      <c r="D10" s="12">
        <v>855.11999999999989</v>
      </c>
      <c r="E10" s="12">
        <v>1587.0050000000001</v>
      </c>
      <c r="F10" s="12">
        <v>744.06999999999994</v>
      </c>
      <c r="G10" s="4">
        <v>0</v>
      </c>
      <c r="H10" s="4">
        <v>22</v>
      </c>
      <c r="I10" s="4">
        <v>2096</v>
      </c>
      <c r="J10" s="31">
        <f t="shared" si="0"/>
        <v>1.049618320610687E-2</v>
      </c>
      <c r="K10" s="12">
        <f t="shared" si="1"/>
        <v>0</v>
      </c>
      <c r="L10" s="12">
        <f t="shared" si="2"/>
        <v>100</v>
      </c>
    </row>
    <row r="11" spans="2:12">
      <c r="B11" s="30">
        <v>44291</v>
      </c>
      <c r="C11" s="13">
        <v>1575.4</v>
      </c>
      <c r="D11" s="12">
        <v>772.67666666666662</v>
      </c>
      <c r="E11" s="12">
        <v>1529.4850000000001</v>
      </c>
      <c r="F11" s="12">
        <v>719.45</v>
      </c>
      <c r="G11" s="4">
        <v>0</v>
      </c>
      <c r="H11" s="4">
        <v>53</v>
      </c>
      <c r="I11" s="4">
        <v>3280</v>
      </c>
      <c r="J11" s="31">
        <f t="shared" si="0"/>
        <v>1.6158536585365854E-2</v>
      </c>
      <c r="K11" s="12">
        <f t="shared" si="1"/>
        <v>0</v>
      </c>
      <c r="L11" s="12">
        <f t="shared" si="2"/>
        <v>100</v>
      </c>
    </row>
    <row r="12" spans="2:12">
      <c r="B12" s="30">
        <v>44292</v>
      </c>
      <c r="C12" s="13">
        <v>1715.2739999999999</v>
      </c>
      <c r="D12" s="12">
        <v>873.51666666666677</v>
      </c>
      <c r="E12" s="12">
        <v>1727.9099999999999</v>
      </c>
      <c r="F12" s="12">
        <v>675.37</v>
      </c>
      <c r="G12" s="4">
        <v>0</v>
      </c>
      <c r="H12" s="4">
        <v>111</v>
      </c>
      <c r="I12" s="4">
        <v>8381</v>
      </c>
      <c r="J12" s="31">
        <f t="shared" si="0"/>
        <v>1.3244242930437895E-2</v>
      </c>
      <c r="K12" s="12">
        <f t="shared" si="1"/>
        <v>0</v>
      </c>
      <c r="L12" s="12">
        <f t="shared" si="2"/>
        <v>100</v>
      </c>
    </row>
    <row r="13" spans="2:12">
      <c r="B13" s="30">
        <v>44293</v>
      </c>
      <c r="C13" s="13">
        <v>1702.1020000000001</v>
      </c>
      <c r="D13" s="12">
        <v>859.51333333333332</v>
      </c>
      <c r="E13" s="12">
        <v>1715.9850000000001</v>
      </c>
      <c r="F13" s="12">
        <v>692.71</v>
      </c>
      <c r="G13" s="4">
        <v>0</v>
      </c>
      <c r="H13" s="4">
        <v>95</v>
      </c>
      <c r="I13" s="4">
        <v>7421</v>
      </c>
      <c r="J13" s="31">
        <f t="shared" si="0"/>
        <v>1.2801509230561919E-2</v>
      </c>
      <c r="K13" s="12">
        <f t="shared" si="1"/>
        <v>0</v>
      </c>
      <c r="L13" s="12">
        <f t="shared" si="2"/>
        <v>100</v>
      </c>
    </row>
    <row r="14" spans="2:12">
      <c r="B14" s="30">
        <v>44294</v>
      </c>
      <c r="C14" s="13">
        <v>1744.3239999999998</v>
      </c>
      <c r="D14" s="12">
        <v>898.71999999999991</v>
      </c>
      <c r="E14" s="12">
        <v>1762.7299999999998</v>
      </c>
      <c r="F14" s="12">
        <v>735.51</v>
      </c>
      <c r="G14" s="4">
        <v>0</v>
      </c>
      <c r="H14" s="4">
        <v>75</v>
      </c>
      <c r="I14" s="4">
        <v>6809</v>
      </c>
      <c r="J14" s="31">
        <f t="shared" si="0"/>
        <v>1.1014833308855925E-2</v>
      </c>
      <c r="K14" s="12">
        <f t="shared" si="1"/>
        <v>0</v>
      </c>
      <c r="L14" s="12">
        <f t="shared" si="2"/>
        <v>100</v>
      </c>
    </row>
    <row r="15" spans="2:12">
      <c r="B15" s="30">
        <v>44295</v>
      </c>
      <c r="C15" s="13">
        <v>1773.0219999999997</v>
      </c>
      <c r="D15" s="12">
        <v>920.96999999999991</v>
      </c>
      <c r="E15" s="12">
        <v>1801.1</v>
      </c>
      <c r="F15" s="12">
        <v>749.11</v>
      </c>
      <c r="G15" s="4">
        <v>0</v>
      </c>
      <c r="H15" s="4">
        <v>63</v>
      </c>
      <c r="I15" s="4">
        <v>7107</v>
      </c>
      <c r="J15" s="31">
        <f t="shared" si="0"/>
        <v>8.864499788940482E-3</v>
      </c>
      <c r="K15" s="12">
        <f t="shared" si="1"/>
        <v>0</v>
      </c>
      <c r="L15" s="12">
        <f t="shared" si="2"/>
        <v>100</v>
      </c>
    </row>
    <row r="16" spans="2:12">
      <c r="B16" s="19">
        <v>44296</v>
      </c>
      <c r="C16" s="13">
        <v>1677.0419999999999</v>
      </c>
      <c r="D16" s="12">
        <v>884.95666666666659</v>
      </c>
      <c r="E16" s="12">
        <v>1615.17</v>
      </c>
      <c r="F16" s="12">
        <v>748.75</v>
      </c>
      <c r="G16" s="4">
        <v>0</v>
      </c>
      <c r="H16" s="4">
        <v>59</v>
      </c>
      <c r="I16" s="4">
        <v>3903</v>
      </c>
      <c r="J16" s="31">
        <f t="shared" si="0"/>
        <v>1.5116576992057392E-2</v>
      </c>
      <c r="K16" s="12">
        <f t="shared" si="1"/>
        <v>0</v>
      </c>
      <c r="L16" s="12">
        <f t="shared" si="2"/>
        <v>100</v>
      </c>
    </row>
    <row r="17" spans="2:12">
      <c r="B17" s="19">
        <v>44297</v>
      </c>
      <c r="C17" s="13">
        <v>2511.2460000000001</v>
      </c>
      <c r="D17" s="12">
        <v>2306.8233333333333</v>
      </c>
      <c r="E17" s="12">
        <v>1567.88</v>
      </c>
      <c r="F17" s="12">
        <v>718.23</v>
      </c>
      <c r="G17" s="4">
        <v>0</v>
      </c>
      <c r="H17" s="4">
        <v>24</v>
      </c>
      <c r="I17" s="4">
        <v>3071</v>
      </c>
      <c r="J17" s="31">
        <f t="shared" si="0"/>
        <v>7.815043959622273E-3</v>
      </c>
      <c r="K17" s="12">
        <f t="shared" si="1"/>
        <v>0</v>
      </c>
      <c r="L17" s="12">
        <f t="shared" si="2"/>
        <v>100</v>
      </c>
    </row>
    <row r="18" spans="2:12">
      <c r="B18" s="30">
        <v>44298</v>
      </c>
      <c r="C18" s="13">
        <v>1830.902</v>
      </c>
      <c r="D18" s="12">
        <v>923.96999999999991</v>
      </c>
      <c r="E18" s="12">
        <v>1941.3000000000002</v>
      </c>
      <c r="F18" s="12">
        <v>740.06</v>
      </c>
      <c r="G18" s="4">
        <v>0</v>
      </c>
      <c r="H18" s="4">
        <v>82</v>
      </c>
      <c r="I18" s="4">
        <v>8113</v>
      </c>
      <c r="J18" s="31">
        <f t="shared" si="0"/>
        <v>1.0107235301368174E-2</v>
      </c>
      <c r="K18" s="12">
        <f t="shared" si="1"/>
        <v>0</v>
      </c>
      <c r="L18" s="12">
        <f t="shared" si="2"/>
        <v>100</v>
      </c>
    </row>
    <row r="19" spans="2:12">
      <c r="B19" s="30">
        <v>44299</v>
      </c>
      <c r="C19" s="13">
        <v>1728.1799999999998</v>
      </c>
      <c r="D19" s="12">
        <v>896.92333333333352</v>
      </c>
      <c r="E19" s="12">
        <v>1725.0650000000001</v>
      </c>
      <c r="F19" s="12">
        <v>733.36</v>
      </c>
      <c r="G19" s="4">
        <v>0</v>
      </c>
      <c r="H19" s="4">
        <v>62</v>
      </c>
      <c r="I19" s="4">
        <v>6875</v>
      </c>
      <c r="J19" s="31">
        <f t="shared" si="0"/>
        <v>9.0181818181818175E-3</v>
      </c>
      <c r="K19" s="12">
        <f t="shared" si="1"/>
        <v>0</v>
      </c>
      <c r="L19" s="12">
        <f t="shared" si="2"/>
        <v>100</v>
      </c>
    </row>
    <row r="20" spans="2:12">
      <c r="B20" s="30">
        <v>44300</v>
      </c>
      <c r="C20" s="13">
        <v>1736.068</v>
      </c>
      <c r="D20" s="12">
        <v>904.19999999999993</v>
      </c>
      <c r="E20" s="12">
        <v>1733.87</v>
      </c>
      <c r="F20" s="12">
        <v>748.29</v>
      </c>
      <c r="G20" s="4">
        <v>0</v>
      </c>
      <c r="H20" s="4">
        <v>71</v>
      </c>
      <c r="I20" s="4">
        <v>6713</v>
      </c>
      <c r="J20" s="31">
        <f t="shared" si="0"/>
        <v>1.0576493371071057E-2</v>
      </c>
      <c r="K20" s="12">
        <f t="shared" si="1"/>
        <v>0</v>
      </c>
      <c r="L20" s="12">
        <f t="shared" si="2"/>
        <v>100</v>
      </c>
    </row>
    <row r="21" spans="2:12">
      <c r="B21" s="30">
        <v>44301</v>
      </c>
      <c r="C21" s="13">
        <v>1728.6740000000002</v>
      </c>
      <c r="D21" s="12">
        <v>873.03666666666652</v>
      </c>
      <c r="E21" s="12">
        <v>1762.1299999999999</v>
      </c>
      <c r="F21" s="12">
        <v>736.11</v>
      </c>
      <c r="G21" s="4">
        <v>0</v>
      </c>
      <c r="H21" s="4">
        <v>62</v>
      </c>
      <c r="I21" s="4">
        <v>6949</v>
      </c>
      <c r="J21" s="31">
        <f t="shared" si="0"/>
        <v>8.9221470715210825E-3</v>
      </c>
      <c r="K21" s="12">
        <f t="shared" si="1"/>
        <v>0</v>
      </c>
      <c r="L21" s="12">
        <f t="shared" si="2"/>
        <v>100</v>
      </c>
    </row>
    <row r="22" spans="2:12">
      <c r="B22" s="30">
        <v>44302</v>
      </c>
      <c r="C22" s="13">
        <v>1694.86</v>
      </c>
      <c r="D22" s="12">
        <v>844.75333333333322</v>
      </c>
      <c r="E22" s="12">
        <v>1720.02</v>
      </c>
      <c r="F22" s="12">
        <v>735.24</v>
      </c>
      <c r="G22" s="4">
        <v>0</v>
      </c>
      <c r="H22" s="4">
        <v>71</v>
      </c>
      <c r="I22" s="4">
        <v>6451</v>
      </c>
      <c r="J22" s="31">
        <f t="shared" si="0"/>
        <v>1.1006045574329562E-2</v>
      </c>
      <c r="K22" s="12">
        <f t="shared" si="1"/>
        <v>0</v>
      </c>
      <c r="L22" s="12">
        <f t="shared" si="2"/>
        <v>100</v>
      </c>
    </row>
    <row r="23" spans="2:12">
      <c r="B23" s="19">
        <v>44303</v>
      </c>
      <c r="C23" s="13">
        <v>1624.798</v>
      </c>
      <c r="D23" s="12">
        <v>815.27</v>
      </c>
      <c r="E23" s="12">
        <v>1589.09</v>
      </c>
      <c r="F23" s="12">
        <v>750.87</v>
      </c>
      <c r="G23" s="4">
        <v>0</v>
      </c>
      <c r="H23" s="4">
        <v>74</v>
      </c>
      <c r="I23" s="4">
        <v>3200</v>
      </c>
      <c r="J23" s="31">
        <f t="shared" si="0"/>
        <v>2.3125E-2</v>
      </c>
      <c r="K23" s="12">
        <f t="shared" si="1"/>
        <v>0</v>
      </c>
      <c r="L23" s="12">
        <f t="shared" si="2"/>
        <v>100</v>
      </c>
    </row>
    <row r="24" spans="2:12">
      <c r="B24" s="19">
        <v>44304</v>
      </c>
      <c r="C24" s="13">
        <v>2015.6480000000004</v>
      </c>
      <c r="D24" s="12">
        <v>1487.6333333333332</v>
      </c>
      <c r="E24" s="12">
        <v>1557.67</v>
      </c>
      <c r="F24" s="12">
        <v>709.85</v>
      </c>
      <c r="G24" s="4">
        <v>0</v>
      </c>
      <c r="H24" s="4">
        <v>30</v>
      </c>
      <c r="I24" s="4">
        <v>2914</v>
      </c>
      <c r="J24" s="31">
        <f t="shared" si="0"/>
        <v>1.029512697323267E-2</v>
      </c>
      <c r="K24" s="12">
        <f t="shared" si="1"/>
        <v>0</v>
      </c>
      <c r="L24" s="12">
        <f t="shared" si="2"/>
        <v>100</v>
      </c>
    </row>
    <row r="25" spans="2:12">
      <c r="B25" s="30">
        <v>44305</v>
      </c>
      <c r="C25" s="13">
        <v>1653.2860000000001</v>
      </c>
      <c r="D25" s="12">
        <v>805.52666666666664</v>
      </c>
      <c r="E25" s="12">
        <v>1674.9250000000002</v>
      </c>
      <c r="F25" s="12">
        <v>651.81999999999994</v>
      </c>
      <c r="G25" s="4">
        <v>0</v>
      </c>
      <c r="H25" s="4">
        <v>119</v>
      </c>
      <c r="I25" s="4">
        <v>7290</v>
      </c>
      <c r="J25" s="31">
        <f t="shared" si="0"/>
        <v>1.6323731138545954E-2</v>
      </c>
      <c r="K25" s="12">
        <f t="shared" si="1"/>
        <v>0</v>
      </c>
      <c r="L25" s="12">
        <f t="shared" si="2"/>
        <v>100</v>
      </c>
    </row>
    <row r="26" spans="2:12">
      <c r="B26" s="30">
        <v>44306</v>
      </c>
      <c r="C26" s="13">
        <v>1695.2720000000002</v>
      </c>
      <c r="D26" s="12">
        <v>844.21999999999991</v>
      </c>
      <c r="E26" s="12">
        <v>1721.85</v>
      </c>
      <c r="F26" s="12">
        <v>682.24</v>
      </c>
      <c r="G26" s="4">
        <v>0</v>
      </c>
      <c r="H26" s="4">
        <v>68</v>
      </c>
      <c r="I26" s="4">
        <v>6781</v>
      </c>
      <c r="J26" s="31">
        <f t="shared" si="0"/>
        <v>1.0028019466155435E-2</v>
      </c>
      <c r="K26" s="12">
        <f t="shared" si="1"/>
        <v>0</v>
      </c>
      <c r="L26" s="12">
        <f t="shared" si="2"/>
        <v>100</v>
      </c>
    </row>
    <row r="27" spans="2:12">
      <c r="B27" s="30">
        <v>44307</v>
      </c>
      <c r="C27" s="13">
        <v>1666.0099999999998</v>
      </c>
      <c r="D27" s="12">
        <v>804.11333333333334</v>
      </c>
      <c r="E27" s="12">
        <v>1708.855</v>
      </c>
      <c r="F27" s="12">
        <v>660.87</v>
      </c>
      <c r="G27" s="4">
        <v>0</v>
      </c>
      <c r="H27" s="4">
        <v>59</v>
      </c>
      <c r="I27" s="4">
        <v>6090</v>
      </c>
      <c r="J27" s="31">
        <f t="shared" si="0"/>
        <v>9.688013136288998E-3</v>
      </c>
      <c r="K27" s="12">
        <f t="shared" si="1"/>
        <v>0</v>
      </c>
      <c r="L27" s="12">
        <f t="shared" si="2"/>
        <v>100</v>
      </c>
    </row>
    <row r="28" spans="2:12">
      <c r="B28" s="30">
        <v>44308</v>
      </c>
      <c r="C28" s="13">
        <v>1703.36</v>
      </c>
      <c r="D28" s="12">
        <v>842.35666666666657</v>
      </c>
      <c r="E28" s="12">
        <v>1744.8649999999998</v>
      </c>
      <c r="F28" s="12">
        <v>668.81</v>
      </c>
      <c r="G28" s="4">
        <v>0</v>
      </c>
      <c r="H28" s="4">
        <v>66</v>
      </c>
      <c r="I28" s="4">
        <v>5996</v>
      </c>
      <c r="J28" s="31">
        <f t="shared" si="0"/>
        <v>1.1007338225483656E-2</v>
      </c>
      <c r="K28" s="12">
        <f t="shared" si="1"/>
        <v>0</v>
      </c>
      <c r="L28" s="12">
        <f t="shared" si="2"/>
        <v>100</v>
      </c>
    </row>
    <row r="29" spans="2:12">
      <c r="B29" s="30">
        <v>44309</v>
      </c>
      <c r="C29" s="13">
        <v>1660.6659999999997</v>
      </c>
      <c r="D29" s="12">
        <v>809.42333333333329</v>
      </c>
      <c r="E29" s="12">
        <v>1687.53</v>
      </c>
      <c r="F29" s="12">
        <v>670.98</v>
      </c>
      <c r="G29" s="4">
        <v>0</v>
      </c>
      <c r="H29" s="4">
        <v>46</v>
      </c>
      <c r="I29" s="4">
        <v>5590</v>
      </c>
      <c r="J29" s="31">
        <f t="shared" si="0"/>
        <v>8.2289803220035786E-3</v>
      </c>
      <c r="K29" s="12">
        <f t="shared" si="1"/>
        <v>0</v>
      </c>
      <c r="L29" s="12">
        <f t="shared" si="2"/>
        <v>100</v>
      </c>
    </row>
    <row r="30" spans="2:12">
      <c r="B30" s="19">
        <v>44310</v>
      </c>
      <c r="C30" s="13">
        <v>1629.336</v>
      </c>
      <c r="D30" s="12">
        <v>819.05666666666673</v>
      </c>
      <c r="E30" s="12">
        <v>1594.7550000000001</v>
      </c>
      <c r="F30" s="12">
        <v>715.77</v>
      </c>
      <c r="G30" s="4">
        <v>0</v>
      </c>
      <c r="H30" s="4">
        <v>35</v>
      </c>
      <c r="I30" s="4">
        <v>2907</v>
      </c>
      <c r="J30" s="31">
        <f t="shared" si="0"/>
        <v>1.2039903680770554E-2</v>
      </c>
      <c r="K30" s="12">
        <f t="shared" si="1"/>
        <v>0</v>
      </c>
      <c r="L30" s="12">
        <f t="shared" si="2"/>
        <v>100</v>
      </c>
    </row>
    <row r="31" spans="2:12">
      <c r="B31" s="19">
        <v>44311</v>
      </c>
      <c r="C31" s="13">
        <v>1650.0619999999999</v>
      </c>
      <c r="D31" s="12">
        <v>827.75999999999988</v>
      </c>
      <c r="E31" s="12">
        <v>1633.5149999999999</v>
      </c>
      <c r="F31" s="12">
        <v>729.77</v>
      </c>
      <c r="G31" s="4">
        <v>0</v>
      </c>
      <c r="H31" s="4">
        <v>22</v>
      </c>
      <c r="I31" s="4">
        <v>2343</v>
      </c>
      <c r="J31" s="31">
        <f t="shared" si="0"/>
        <v>9.3896713615023476E-3</v>
      </c>
      <c r="K31" s="12">
        <f t="shared" si="1"/>
        <v>0</v>
      </c>
      <c r="L31" s="12">
        <f t="shared" si="2"/>
        <v>100</v>
      </c>
    </row>
    <row r="32" spans="2:12">
      <c r="B32" s="30">
        <v>44312</v>
      </c>
      <c r="C32" s="13">
        <v>1687.5299999999995</v>
      </c>
      <c r="D32" s="12">
        <v>825.86666666666667</v>
      </c>
      <c r="E32" s="12">
        <v>1730.0249999999999</v>
      </c>
      <c r="F32" s="12">
        <v>659.73</v>
      </c>
      <c r="G32" s="4">
        <v>0</v>
      </c>
      <c r="H32" s="4">
        <v>72</v>
      </c>
      <c r="I32" s="4">
        <v>7301</v>
      </c>
      <c r="J32" s="31">
        <f t="shared" si="0"/>
        <v>9.8616627859197375E-3</v>
      </c>
      <c r="K32" s="12">
        <f t="shared" si="1"/>
        <v>0</v>
      </c>
      <c r="L32" s="12">
        <f t="shared" si="2"/>
        <v>100</v>
      </c>
    </row>
    <row r="33" spans="2:12">
      <c r="B33" s="30">
        <v>44313</v>
      </c>
      <c r="C33" s="13">
        <v>1687.0819999999999</v>
      </c>
      <c r="D33" s="12">
        <v>806.46333333333325</v>
      </c>
      <c r="E33" s="12">
        <v>1758.0100000000002</v>
      </c>
      <c r="F33" s="12">
        <v>662.31</v>
      </c>
      <c r="G33" s="4">
        <v>0</v>
      </c>
      <c r="H33" s="4">
        <v>74</v>
      </c>
      <c r="I33" s="4">
        <v>7607</v>
      </c>
      <c r="J33" s="31">
        <f t="shared" si="0"/>
        <v>9.7278822137504932E-3</v>
      </c>
      <c r="K33" s="12">
        <f t="shared" si="1"/>
        <v>0</v>
      </c>
      <c r="L33" s="12">
        <f t="shared" si="2"/>
        <v>100</v>
      </c>
    </row>
    <row r="34" spans="2:12">
      <c r="B34" s="30">
        <v>44314</v>
      </c>
      <c r="C34" s="13">
        <v>1680.2099999999998</v>
      </c>
      <c r="D34" s="12">
        <v>803.91</v>
      </c>
      <c r="E34" s="12">
        <v>1744.6599999999999</v>
      </c>
      <c r="F34" s="12">
        <v>655.98</v>
      </c>
      <c r="G34" s="4">
        <v>0</v>
      </c>
      <c r="H34" s="4">
        <v>61</v>
      </c>
      <c r="I34" s="4">
        <v>6700</v>
      </c>
      <c r="J34" s="31">
        <f t="shared" si="0"/>
        <v>9.1044776119402985E-3</v>
      </c>
      <c r="K34" s="12">
        <f t="shared" si="1"/>
        <v>0</v>
      </c>
      <c r="L34" s="12">
        <f t="shared" si="2"/>
        <v>100</v>
      </c>
    </row>
    <row r="35" spans="2:12">
      <c r="B35" s="30">
        <v>44315</v>
      </c>
      <c r="C35" s="13">
        <v>1667.4080000000001</v>
      </c>
      <c r="D35" s="12">
        <v>802.9799999999999</v>
      </c>
      <c r="E35" s="12">
        <v>1714.05</v>
      </c>
      <c r="F35" s="12">
        <v>655.67</v>
      </c>
      <c r="G35" s="4">
        <v>0</v>
      </c>
      <c r="H35" s="4">
        <v>95</v>
      </c>
      <c r="I35" s="4">
        <v>6662</v>
      </c>
      <c r="J35" s="31">
        <f t="shared" si="0"/>
        <v>1.4259981987391174E-2</v>
      </c>
      <c r="K35" s="12">
        <f t="shared" si="1"/>
        <v>0</v>
      </c>
      <c r="L35" s="12">
        <f t="shared" si="2"/>
        <v>100</v>
      </c>
    </row>
    <row r="36" spans="2:12">
      <c r="B36" s="30">
        <v>44316</v>
      </c>
      <c r="C36" s="13">
        <v>1716.5880000000002</v>
      </c>
      <c r="D36" s="12">
        <v>863.48666666666668</v>
      </c>
      <c r="E36" s="12">
        <v>1746.2399999999998</v>
      </c>
      <c r="F36" s="12">
        <v>758.61</v>
      </c>
      <c r="G36" s="4">
        <v>1200000</v>
      </c>
      <c r="H36" s="4">
        <v>73</v>
      </c>
      <c r="I36" s="4">
        <v>6706</v>
      </c>
      <c r="J36" s="31">
        <f t="shared" si="0"/>
        <v>1.0885773933790635E-2</v>
      </c>
      <c r="K36" s="12">
        <f t="shared" si="1"/>
        <v>1.3888888888888888E-2</v>
      </c>
      <c r="L36" s="12">
        <f t="shared" si="2"/>
        <v>99.986111111111114</v>
      </c>
    </row>
    <row r="37" spans="2:12">
      <c r="B37" s="14" t="s">
        <v>2</v>
      </c>
      <c r="C37" s="21">
        <v>259404.25</v>
      </c>
      <c r="D37" s="15">
        <v>82717.570000000007</v>
      </c>
      <c r="E37" s="15">
        <v>101686.68</v>
      </c>
      <c r="F37" s="15">
        <v>21433.670000000002</v>
      </c>
      <c r="G37" s="15">
        <f>SUM(G7:G36)</f>
        <v>1200000</v>
      </c>
      <c r="H37" s="15">
        <v>1916</v>
      </c>
      <c r="I37" s="15">
        <v>173327</v>
      </c>
      <c r="J37" s="29" t="s">
        <v>34</v>
      </c>
      <c r="K37" s="16" t="s">
        <v>34</v>
      </c>
      <c r="L37" s="16" t="s">
        <v>34</v>
      </c>
    </row>
    <row r="38" spans="2:12" ht="25.5">
      <c r="B38" s="18" t="s">
        <v>3</v>
      </c>
      <c r="C38" s="21">
        <v>1729.3616666666669</v>
      </c>
      <c r="D38" s="17">
        <v>919.08411111111104</v>
      </c>
      <c r="E38" s="17">
        <v>1694.778</v>
      </c>
      <c r="F38" s="17">
        <v>714.45566666666673</v>
      </c>
      <c r="G38" s="17">
        <f t="shared" ref="G38:L38" si="3">AVERAGE(G7:G36)</f>
        <v>40000</v>
      </c>
      <c r="H38" s="17">
        <v>63.866666666666667</v>
      </c>
      <c r="I38" s="17">
        <v>5777.5666666666666</v>
      </c>
      <c r="J38" s="32">
        <f t="shared" si="3"/>
        <v>1.1230319005227836E-2</v>
      </c>
      <c r="K38" s="17">
        <f t="shared" si="3"/>
        <v>4.6296296296296293E-4</v>
      </c>
      <c r="L38" s="17">
        <f t="shared" si="3"/>
        <v>99.999537037037044</v>
      </c>
    </row>
    <row r="41" spans="2:12" hidden="1">
      <c r="B41" s="1" t="s">
        <v>35</v>
      </c>
      <c r="C41" s="10">
        <v>1</v>
      </c>
      <c r="D41" s="10">
        <v>2</v>
      </c>
      <c r="E41" s="10">
        <v>3</v>
      </c>
      <c r="F41" s="10">
        <v>4</v>
      </c>
      <c r="G41" s="10">
        <v>5</v>
      </c>
      <c r="H41" s="10">
        <v>6</v>
      </c>
      <c r="I41" s="10">
        <v>7</v>
      </c>
      <c r="J41" s="10">
        <v>8</v>
      </c>
      <c r="K41" s="10">
        <v>9</v>
      </c>
      <c r="L41" s="10">
        <v>10</v>
      </c>
    </row>
    <row r="42" spans="2:12" hidden="1">
      <c r="B42" s="1" t="s">
        <v>35</v>
      </c>
      <c r="C42" s="10">
        <v>1</v>
      </c>
      <c r="D42" s="10"/>
      <c r="E42" s="10"/>
      <c r="F42" s="10"/>
      <c r="G42" s="10">
        <v>2</v>
      </c>
      <c r="H42" s="10">
        <v>3</v>
      </c>
      <c r="I42" s="10">
        <v>4</v>
      </c>
      <c r="J42" s="10">
        <v>5</v>
      </c>
      <c r="K42" s="10">
        <v>6</v>
      </c>
      <c r="L42" s="10">
        <v>7</v>
      </c>
    </row>
    <row r="43" spans="2:12" ht="25.5">
      <c r="B43" s="5" t="s">
        <v>7</v>
      </c>
      <c r="C43" s="2" t="s">
        <v>44</v>
      </c>
      <c r="D43" s="39" t="s">
        <v>42</v>
      </c>
      <c r="E43" s="40"/>
      <c r="F43" s="41"/>
      <c r="G43" s="39" t="s">
        <v>44</v>
      </c>
      <c r="H43" s="40"/>
      <c r="I43" s="40"/>
      <c r="J43" s="40"/>
      <c r="K43" s="40"/>
      <c r="L43" s="41"/>
    </row>
    <row r="44" spans="2:12" ht="48">
      <c r="B44" s="6" t="s">
        <v>13</v>
      </c>
      <c r="C44" s="8"/>
      <c r="D44" s="9" t="s">
        <v>38</v>
      </c>
      <c r="E44" s="9" t="s">
        <v>39</v>
      </c>
      <c r="F44" s="9" t="s">
        <v>40</v>
      </c>
      <c r="G44" s="9"/>
      <c r="H44" s="9" t="s">
        <v>36</v>
      </c>
      <c r="I44" s="9" t="s">
        <v>15</v>
      </c>
      <c r="J44" s="9" t="s">
        <v>22</v>
      </c>
      <c r="K44" s="9" t="s">
        <v>23</v>
      </c>
      <c r="L44" s="9" t="s">
        <v>24</v>
      </c>
    </row>
    <row r="45" spans="2:12">
      <c r="B45" s="3" t="s">
        <v>1</v>
      </c>
      <c r="C45" s="11" t="s">
        <v>25</v>
      </c>
      <c r="D45" s="11" t="s">
        <v>25</v>
      </c>
      <c r="E45" s="11" t="s">
        <v>25</v>
      </c>
      <c r="F45" s="11" t="s">
        <v>25</v>
      </c>
      <c r="G45" s="11" t="s">
        <v>26</v>
      </c>
      <c r="H45" s="11" t="s">
        <v>28</v>
      </c>
      <c r="I45" s="11" t="s">
        <v>27</v>
      </c>
      <c r="J45" s="11" t="s">
        <v>30</v>
      </c>
      <c r="K45" s="11" t="s">
        <v>32</v>
      </c>
      <c r="L45" s="11" t="s">
        <v>33</v>
      </c>
    </row>
    <row r="46" spans="2:12">
      <c r="B46" s="19">
        <v>44317</v>
      </c>
      <c r="C46" s="12">
        <v>1647.298</v>
      </c>
      <c r="D46" s="12">
        <v>857.04333333333341</v>
      </c>
      <c r="E46" s="12">
        <v>1582.68</v>
      </c>
      <c r="F46" s="12">
        <v>698.16</v>
      </c>
      <c r="G46" s="4">
        <v>0</v>
      </c>
      <c r="H46" s="4">
        <v>63</v>
      </c>
      <c r="I46" s="4">
        <v>3516</v>
      </c>
      <c r="J46" s="31">
        <f>H46/I46</f>
        <v>1.7918088737201365E-2</v>
      </c>
      <c r="K46" s="12">
        <f>G46/86400000</f>
        <v>0</v>
      </c>
      <c r="L46" s="12">
        <f>100-K46</f>
        <v>100</v>
      </c>
    </row>
    <row r="47" spans="2:12">
      <c r="B47" s="19">
        <v>44318</v>
      </c>
      <c r="C47" s="12">
        <v>1608.6439999999998</v>
      </c>
      <c r="D47" s="12">
        <v>805.95666666666659</v>
      </c>
      <c r="E47" s="12">
        <v>1562.675</v>
      </c>
      <c r="F47" s="12">
        <v>687.84</v>
      </c>
      <c r="G47" s="4">
        <v>0</v>
      </c>
      <c r="H47" s="4">
        <v>28</v>
      </c>
      <c r="I47" s="4">
        <v>3058</v>
      </c>
      <c r="J47" s="31">
        <f t="shared" ref="J47:J74" si="4">H47/I47</f>
        <v>9.1563113145846954E-3</v>
      </c>
      <c r="K47" s="12">
        <f t="shared" ref="K47:K74" si="5">G47/86400000</f>
        <v>0</v>
      </c>
      <c r="L47" s="12">
        <f t="shared" ref="L47:L74" si="6">100-K47</f>
        <v>100</v>
      </c>
    </row>
    <row r="48" spans="2:12">
      <c r="B48" s="20">
        <v>44319</v>
      </c>
      <c r="C48" s="12">
        <v>1755.31</v>
      </c>
      <c r="D48" s="12">
        <v>836.32333333333338</v>
      </c>
      <c r="E48" s="12">
        <v>1883.79</v>
      </c>
      <c r="F48" s="12">
        <v>645.4</v>
      </c>
      <c r="G48" s="4">
        <v>0</v>
      </c>
      <c r="H48" s="4">
        <v>130</v>
      </c>
      <c r="I48" s="4">
        <v>8540</v>
      </c>
      <c r="J48" s="31">
        <f t="shared" si="4"/>
        <v>1.5222482435597189E-2</v>
      </c>
      <c r="K48" s="12">
        <f t="shared" si="5"/>
        <v>0</v>
      </c>
      <c r="L48" s="12">
        <f t="shared" si="6"/>
        <v>100</v>
      </c>
    </row>
    <row r="49" spans="2:12">
      <c r="B49" s="20">
        <v>44320</v>
      </c>
      <c r="C49" s="12">
        <v>1768.1860000000001</v>
      </c>
      <c r="D49" s="12">
        <v>867.15666666666675</v>
      </c>
      <c r="E49" s="12">
        <v>1869.73</v>
      </c>
      <c r="F49" s="12">
        <v>658.53</v>
      </c>
      <c r="G49" s="4">
        <v>0</v>
      </c>
      <c r="H49" s="4">
        <v>65</v>
      </c>
      <c r="I49" s="4">
        <v>7234</v>
      </c>
      <c r="J49" s="31">
        <f t="shared" si="4"/>
        <v>8.9853469726292514E-3</v>
      </c>
      <c r="K49" s="12">
        <f t="shared" si="5"/>
        <v>0</v>
      </c>
      <c r="L49" s="12">
        <f t="shared" si="6"/>
        <v>100</v>
      </c>
    </row>
    <row r="50" spans="2:12">
      <c r="B50" s="20">
        <v>44321</v>
      </c>
      <c r="C50" s="12">
        <v>1756.3280000000002</v>
      </c>
      <c r="D50" s="12">
        <v>870.75</v>
      </c>
      <c r="E50" s="12">
        <v>1834.6950000000002</v>
      </c>
      <c r="F50" s="12">
        <v>651.26</v>
      </c>
      <c r="G50" s="4">
        <v>0</v>
      </c>
      <c r="H50" s="4">
        <v>102</v>
      </c>
      <c r="I50" s="4">
        <v>7633</v>
      </c>
      <c r="J50" s="31">
        <f t="shared" si="4"/>
        <v>1.3363028953229399E-2</v>
      </c>
      <c r="K50" s="12">
        <f t="shared" si="5"/>
        <v>0</v>
      </c>
      <c r="L50" s="12">
        <f t="shared" si="6"/>
        <v>100</v>
      </c>
    </row>
    <row r="51" spans="2:12">
      <c r="B51" s="20">
        <v>44322</v>
      </c>
      <c r="C51" s="12">
        <v>1774.9240000000002</v>
      </c>
      <c r="D51" s="12">
        <v>862.09666666666669</v>
      </c>
      <c r="E51" s="12">
        <v>1894.165</v>
      </c>
      <c r="F51" s="12">
        <v>660.18000000000006</v>
      </c>
      <c r="G51" s="4">
        <v>0</v>
      </c>
      <c r="H51" s="4">
        <v>89</v>
      </c>
      <c r="I51" s="4">
        <v>7099</v>
      </c>
      <c r="J51" s="31">
        <f t="shared" si="4"/>
        <v>1.253697703901958E-2</v>
      </c>
      <c r="K51" s="12">
        <f t="shared" si="5"/>
        <v>0</v>
      </c>
      <c r="L51" s="12">
        <f t="shared" si="6"/>
        <v>100</v>
      </c>
    </row>
    <row r="52" spans="2:12">
      <c r="B52" s="20">
        <v>44323</v>
      </c>
      <c r="C52" s="12">
        <v>1812.7899999999997</v>
      </c>
      <c r="D52" s="12">
        <v>906.1633333333333</v>
      </c>
      <c r="E52" s="12">
        <v>1922.7299999999998</v>
      </c>
      <c r="F52" s="12">
        <v>663.22</v>
      </c>
      <c r="G52" s="4">
        <v>0</v>
      </c>
      <c r="H52" s="4">
        <v>57</v>
      </c>
      <c r="I52" s="4">
        <v>6229</v>
      </c>
      <c r="J52" s="31">
        <f t="shared" si="4"/>
        <v>9.1507465082677798E-3</v>
      </c>
      <c r="K52" s="12">
        <f t="shared" si="5"/>
        <v>0</v>
      </c>
      <c r="L52" s="12">
        <f t="shared" si="6"/>
        <v>100</v>
      </c>
    </row>
    <row r="53" spans="2:12">
      <c r="B53" s="19">
        <v>44324</v>
      </c>
      <c r="C53" s="12">
        <v>1736.0039999999997</v>
      </c>
      <c r="D53" s="12">
        <v>897.90333333333331</v>
      </c>
      <c r="E53" s="12">
        <v>1743.155</v>
      </c>
      <c r="F53" s="12">
        <v>708.83</v>
      </c>
      <c r="G53" s="4">
        <v>0</v>
      </c>
      <c r="H53" s="4">
        <v>26</v>
      </c>
      <c r="I53" s="4">
        <v>3002</v>
      </c>
      <c r="J53" s="31">
        <f t="shared" si="4"/>
        <v>8.6608927381745509E-3</v>
      </c>
      <c r="K53" s="12">
        <f t="shared" si="5"/>
        <v>0</v>
      </c>
      <c r="L53" s="12">
        <f t="shared" si="6"/>
        <v>100</v>
      </c>
    </row>
    <row r="54" spans="2:12">
      <c r="B54" s="19">
        <v>44325</v>
      </c>
      <c r="C54" s="12">
        <v>2336.6559999999999</v>
      </c>
      <c r="D54" s="12">
        <v>1912.4033333333334</v>
      </c>
      <c r="E54" s="12">
        <v>1723.0350000000001</v>
      </c>
      <c r="F54" s="12">
        <v>725.31</v>
      </c>
      <c r="G54" s="4">
        <v>0</v>
      </c>
      <c r="H54" s="4">
        <v>35</v>
      </c>
      <c r="I54" s="4">
        <v>2572</v>
      </c>
      <c r="J54" s="31">
        <f t="shared" si="4"/>
        <v>1.3608087091757388E-2</v>
      </c>
      <c r="K54" s="12">
        <f t="shared" si="5"/>
        <v>0</v>
      </c>
      <c r="L54" s="12">
        <f t="shared" si="6"/>
        <v>100</v>
      </c>
    </row>
    <row r="55" spans="2:12">
      <c r="B55" s="20">
        <v>44326</v>
      </c>
      <c r="C55" s="12">
        <v>1805.0900000000001</v>
      </c>
      <c r="D55" s="12">
        <v>905.63</v>
      </c>
      <c r="E55" s="12">
        <v>1904.2800000000002</v>
      </c>
      <c r="F55" s="12">
        <v>674.46</v>
      </c>
      <c r="G55" s="4">
        <v>0</v>
      </c>
      <c r="H55" s="4">
        <v>94</v>
      </c>
      <c r="I55" s="4">
        <v>7851</v>
      </c>
      <c r="J55" s="31">
        <f t="shared" si="4"/>
        <v>1.1972997070436886E-2</v>
      </c>
      <c r="K55" s="12">
        <f t="shared" si="5"/>
        <v>0</v>
      </c>
      <c r="L55" s="12">
        <f t="shared" si="6"/>
        <v>100</v>
      </c>
    </row>
    <row r="56" spans="2:12">
      <c r="B56" s="20">
        <v>44327</v>
      </c>
      <c r="C56" s="12">
        <v>1760.3380000000002</v>
      </c>
      <c r="D56" s="12">
        <v>856.21666666666658</v>
      </c>
      <c r="E56" s="12">
        <v>1866.52</v>
      </c>
      <c r="F56" s="12">
        <v>673.61</v>
      </c>
      <c r="G56" s="4">
        <v>0</v>
      </c>
      <c r="H56" s="4">
        <v>67</v>
      </c>
      <c r="I56" s="4">
        <v>6977</v>
      </c>
      <c r="J56" s="31">
        <f t="shared" si="4"/>
        <v>9.6029812240217855E-3</v>
      </c>
      <c r="K56" s="12">
        <f t="shared" si="5"/>
        <v>0</v>
      </c>
      <c r="L56" s="12">
        <f t="shared" si="6"/>
        <v>100</v>
      </c>
    </row>
    <row r="57" spans="2:12">
      <c r="B57" s="20">
        <v>44328</v>
      </c>
      <c r="C57" s="12">
        <v>1819.8440000000003</v>
      </c>
      <c r="D57" s="12">
        <v>931.5</v>
      </c>
      <c r="E57" s="12">
        <v>1902.3600000000001</v>
      </c>
      <c r="F57" s="12">
        <v>658.92</v>
      </c>
      <c r="G57" s="4">
        <v>0</v>
      </c>
      <c r="H57" s="4">
        <v>353</v>
      </c>
      <c r="I57" s="4">
        <v>7062</v>
      </c>
      <c r="J57" s="31">
        <f t="shared" si="4"/>
        <v>4.998583970546587E-2</v>
      </c>
      <c r="K57" s="12">
        <f t="shared" si="5"/>
        <v>0</v>
      </c>
      <c r="L57" s="12">
        <f t="shared" si="6"/>
        <v>100</v>
      </c>
    </row>
    <row r="58" spans="2:12">
      <c r="B58" s="20">
        <v>44329</v>
      </c>
      <c r="C58" s="12">
        <v>1720.3380000000002</v>
      </c>
      <c r="D58" s="12">
        <v>834.49000000000012</v>
      </c>
      <c r="E58" s="12">
        <v>1799.1100000000001</v>
      </c>
      <c r="F58" s="12">
        <v>667.33</v>
      </c>
      <c r="G58" s="4">
        <v>0</v>
      </c>
      <c r="H58" s="4">
        <v>54</v>
      </c>
      <c r="I58" s="4">
        <v>6397</v>
      </c>
      <c r="J58" s="31">
        <f t="shared" si="4"/>
        <v>8.4414569329373142E-3</v>
      </c>
      <c r="K58" s="12">
        <f t="shared" si="5"/>
        <v>0</v>
      </c>
      <c r="L58" s="12">
        <f t="shared" si="6"/>
        <v>100</v>
      </c>
    </row>
    <row r="59" spans="2:12">
      <c r="B59" s="20">
        <v>44330</v>
      </c>
      <c r="C59" s="12">
        <v>1825.8580000000002</v>
      </c>
      <c r="D59" s="12">
        <v>876.10333333333335</v>
      </c>
      <c r="E59" s="12">
        <v>2000.4899999999998</v>
      </c>
      <c r="F59" s="12">
        <v>682.52</v>
      </c>
      <c r="G59" s="4">
        <v>0</v>
      </c>
      <c r="H59" s="4">
        <v>78</v>
      </c>
      <c r="I59" s="4">
        <v>6646</v>
      </c>
      <c r="J59" s="31">
        <f t="shared" si="4"/>
        <v>1.1736382786638579E-2</v>
      </c>
      <c r="K59" s="12">
        <f t="shared" si="5"/>
        <v>0</v>
      </c>
      <c r="L59" s="12">
        <f t="shared" si="6"/>
        <v>100</v>
      </c>
    </row>
    <row r="60" spans="2:12">
      <c r="B60" s="19">
        <v>44331</v>
      </c>
      <c r="C60" s="12">
        <v>1690.8760000000002</v>
      </c>
      <c r="D60" s="12">
        <v>819.37</v>
      </c>
      <c r="E60" s="12">
        <v>1748.1349999999998</v>
      </c>
      <c r="F60" s="12">
        <v>686.55</v>
      </c>
      <c r="G60" s="4">
        <v>0</v>
      </c>
      <c r="H60" s="4">
        <v>26</v>
      </c>
      <c r="I60" s="4">
        <v>3279</v>
      </c>
      <c r="J60" s="31">
        <f t="shared" si="4"/>
        <v>7.9292467215614521E-3</v>
      </c>
      <c r="K60" s="12">
        <f t="shared" si="5"/>
        <v>0</v>
      </c>
      <c r="L60" s="12">
        <f t="shared" si="6"/>
        <v>100</v>
      </c>
    </row>
    <row r="61" spans="2:12">
      <c r="B61" s="19">
        <v>44332</v>
      </c>
      <c r="C61" s="12">
        <v>1804.7599999999998</v>
      </c>
      <c r="D61" s="12">
        <v>1074.1066666666666</v>
      </c>
      <c r="E61" s="12">
        <v>1650.74</v>
      </c>
      <c r="F61" s="12">
        <v>712.6</v>
      </c>
      <c r="G61" s="4">
        <v>0</v>
      </c>
      <c r="H61" s="4">
        <v>36</v>
      </c>
      <c r="I61" s="4">
        <v>3131</v>
      </c>
      <c r="J61" s="31">
        <f t="shared" si="4"/>
        <v>1.1497923985946982E-2</v>
      </c>
      <c r="K61" s="12">
        <f t="shared" si="5"/>
        <v>0</v>
      </c>
      <c r="L61" s="12">
        <f t="shared" si="6"/>
        <v>100</v>
      </c>
    </row>
    <row r="62" spans="2:12">
      <c r="B62" s="20">
        <v>44333</v>
      </c>
      <c r="C62" s="12">
        <v>1979.2999999999997</v>
      </c>
      <c r="D62" s="12">
        <v>930.9766666666668</v>
      </c>
      <c r="E62" s="12">
        <v>2301.7849999999999</v>
      </c>
      <c r="F62" s="12">
        <v>670.37</v>
      </c>
      <c r="G62" s="4">
        <v>0</v>
      </c>
      <c r="H62" s="4">
        <v>147</v>
      </c>
      <c r="I62" s="4">
        <v>7790</v>
      </c>
      <c r="J62" s="31">
        <f t="shared" si="4"/>
        <v>1.8870346598202824E-2</v>
      </c>
      <c r="K62" s="12">
        <f t="shared" si="5"/>
        <v>0</v>
      </c>
      <c r="L62" s="12">
        <f t="shared" si="6"/>
        <v>100</v>
      </c>
    </row>
    <row r="63" spans="2:12">
      <c r="B63" s="20">
        <v>44334</v>
      </c>
      <c r="C63" s="12">
        <v>1941.7519999999997</v>
      </c>
      <c r="D63" s="12">
        <v>915.54333333333318</v>
      </c>
      <c r="E63" s="12">
        <v>2231.0650000000001</v>
      </c>
      <c r="F63" s="12">
        <v>670.83</v>
      </c>
      <c r="G63" s="4">
        <v>0</v>
      </c>
      <c r="H63" s="4">
        <v>44</v>
      </c>
      <c r="I63" s="4">
        <v>6520</v>
      </c>
      <c r="J63" s="31">
        <f t="shared" si="4"/>
        <v>6.7484662576687117E-3</v>
      </c>
      <c r="K63" s="12">
        <f t="shared" si="5"/>
        <v>0</v>
      </c>
      <c r="L63" s="12">
        <f t="shared" si="6"/>
        <v>100</v>
      </c>
    </row>
    <row r="64" spans="2:12">
      <c r="B64" s="20">
        <v>44335</v>
      </c>
      <c r="C64" s="12">
        <v>1935.672</v>
      </c>
      <c r="D64" s="12">
        <v>942.14333333333343</v>
      </c>
      <c r="E64" s="12">
        <v>2175.9650000000001</v>
      </c>
      <c r="F64" s="12">
        <v>663.97</v>
      </c>
      <c r="G64" s="4">
        <v>0</v>
      </c>
      <c r="H64" s="4">
        <v>57</v>
      </c>
      <c r="I64" s="4">
        <v>6321</v>
      </c>
      <c r="J64" s="31">
        <f t="shared" si="4"/>
        <v>9.017560512577124E-3</v>
      </c>
      <c r="K64" s="12">
        <f t="shared" si="5"/>
        <v>0</v>
      </c>
      <c r="L64" s="12">
        <f t="shared" si="6"/>
        <v>100</v>
      </c>
    </row>
    <row r="65" spans="2:12">
      <c r="B65" s="20">
        <v>44336</v>
      </c>
      <c r="C65" s="12">
        <v>1907.6179999999999</v>
      </c>
      <c r="D65" s="12">
        <v>906.69</v>
      </c>
      <c r="E65" s="12">
        <v>2159.0100000000002</v>
      </c>
      <c r="F65" s="12">
        <v>657.18000000000006</v>
      </c>
      <c r="G65" s="4">
        <v>0</v>
      </c>
      <c r="H65" s="4">
        <v>61</v>
      </c>
      <c r="I65" s="4">
        <v>6111</v>
      </c>
      <c r="J65" s="31">
        <f t="shared" si="4"/>
        <v>9.9819996727213214E-3</v>
      </c>
      <c r="K65" s="12">
        <f t="shared" si="5"/>
        <v>0</v>
      </c>
      <c r="L65" s="12">
        <f t="shared" si="6"/>
        <v>100</v>
      </c>
    </row>
    <row r="66" spans="2:12">
      <c r="B66" s="20">
        <v>44337</v>
      </c>
      <c r="C66" s="12">
        <v>1945.6260000000002</v>
      </c>
      <c r="D66" s="12">
        <v>924.47333333333336</v>
      </c>
      <c r="E66" s="12">
        <v>2227.355</v>
      </c>
      <c r="F66" s="12">
        <v>673.43000000000006</v>
      </c>
      <c r="G66" s="4">
        <v>0</v>
      </c>
      <c r="H66" s="4">
        <v>66</v>
      </c>
      <c r="I66" s="4">
        <v>5870</v>
      </c>
      <c r="J66" s="31">
        <f t="shared" si="4"/>
        <v>1.1243611584327087E-2</v>
      </c>
      <c r="K66" s="12">
        <f t="shared" si="5"/>
        <v>0</v>
      </c>
      <c r="L66" s="12">
        <f t="shared" si="6"/>
        <v>100</v>
      </c>
    </row>
    <row r="67" spans="2:12">
      <c r="B67" s="19">
        <v>44338</v>
      </c>
      <c r="C67" s="12">
        <v>1844.8220000000001</v>
      </c>
      <c r="D67" s="12">
        <v>880.30666666666673</v>
      </c>
      <c r="E67" s="12">
        <v>2041.595</v>
      </c>
      <c r="F67" s="12">
        <v>702.94</v>
      </c>
      <c r="G67" s="4">
        <v>0</v>
      </c>
      <c r="H67" s="4">
        <v>31</v>
      </c>
      <c r="I67" s="4">
        <v>2360</v>
      </c>
      <c r="J67" s="31">
        <f t="shared" si="4"/>
        <v>1.3135593220338982E-2</v>
      </c>
      <c r="K67" s="12">
        <f t="shared" si="5"/>
        <v>0</v>
      </c>
      <c r="L67" s="12">
        <f t="shared" si="6"/>
        <v>100</v>
      </c>
    </row>
    <row r="68" spans="2:12">
      <c r="B68" s="19">
        <v>44339</v>
      </c>
      <c r="C68" s="12">
        <v>1681.6600000000003</v>
      </c>
      <c r="D68" s="12">
        <v>811.46999999999991</v>
      </c>
      <c r="E68" s="12">
        <v>1736.9450000000002</v>
      </c>
      <c r="F68" s="12">
        <v>699.47</v>
      </c>
      <c r="G68" s="4">
        <v>0</v>
      </c>
      <c r="H68" s="4">
        <v>26</v>
      </c>
      <c r="I68" s="4">
        <v>3075</v>
      </c>
      <c r="J68" s="31">
        <f t="shared" si="4"/>
        <v>8.4552845528455284E-3</v>
      </c>
      <c r="K68" s="12">
        <f t="shared" si="5"/>
        <v>0</v>
      </c>
      <c r="L68" s="12">
        <f t="shared" si="6"/>
        <v>100</v>
      </c>
    </row>
    <row r="69" spans="2:12">
      <c r="B69" s="20">
        <v>44340</v>
      </c>
      <c r="C69" s="12">
        <v>1793.1860000000001</v>
      </c>
      <c r="D69" s="12">
        <v>840.11666666666667</v>
      </c>
      <c r="E69" s="12">
        <v>1972.79</v>
      </c>
      <c r="F69" s="12">
        <v>654.61</v>
      </c>
      <c r="G69" s="4">
        <v>0</v>
      </c>
      <c r="H69" s="4">
        <v>102</v>
      </c>
      <c r="I69" s="4">
        <v>6876</v>
      </c>
      <c r="J69" s="31">
        <f t="shared" si="4"/>
        <v>1.4834205933682374E-2</v>
      </c>
      <c r="K69" s="12">
        <f t="shared" si="5"/>
        <v>0</v>
      </c>
      <c r="L69" s="12">
        <f t="shared" si="6"/>
        <v>100</v>
      </c>
    </row>
    <row r="70" spans="2:12">
      <c r="B70" s="20">
        <v>44341</v>
      </c>
      <c r="C70" s="12">
        <v>1735.0459999999998</v>
      </c>
      <c r="D70" s="12">
        <v>825.30666666666673</v>
      </c>
      <c r="E70" s="12">
        <v>1849.6550000000002</v>
      </c>
      <c r="F70" s="12">
        <v>655.1</v>
      </c>
      <c r="G70" s="4">
        <v>0</v>
      </c>
      <c r="H70" s="4">
        <v>70</v>
      </c>
      <c r="I70" s="4">
        <v>6416</v>
      </c>
      <c r="J70" s="31">
        <f t="shared" si="4"/>
        <v>1.0910224438902744E-2</v>
      </c>
      <c r="K70" s="12">
        <f t="shared" si="5"/>
        <v>0</v>
      </c>
      <c r="L70" s="12">
        <f t="shared" si="6"/>
        <v>100</v>
      </c>
    </row>
    <row r="71" spans="2:12">
      <c r="B71" s="20">
        <v>44342</v>
      </c>
      <c r="C71" s="12">
        <v>3913.34</v>
      </c>
      <c r="D71" s="12">
        <v>4449.8833333333332</v>
      </c>
      <c r="E71" s="12">
        <v>1858.5250000000001</v>
      </c>
      <c r="F71" s="12">
        <v>9502.82</v>
      </c>
      <c r="G71" s="4">
        <v>0</v>
      </c>
      <c r="H71" s="4">
        <v>399</v>
      </c>
      <c r="I71" s="4">
        <v>6559</v>
      </c>
      <c r="J71" s="31">
        <f t="shared" si="4"/>
        <v>6.0832443970117396E-2</v>
      </c>
      <c r="K71" s="12">
        <f t="shared" si="5"/>
        <v>0</v>
      </c>
      <c r="L71" s="12">
        <f t="shared" si="6"/>
        <v>100</v>
      </c>
    </row>
    <row r="72" spans="2:12">
      <c r="B72" s="20">
        <v>44343</v>
      </c>
      <c r="C72" s="12">
        <v>1839.3079999999998</v>
      </c>
      <c r="D72" s="12">
        <v>860.50666666666666</v>
      </c>
      <c r="E72" s="12">
        <v>2057.5099999999998</v>
      </c>
      <c r="F72" s="12">
        <v>655.01</v>
      </c>
      <c r="G72" s="4">
        <v>0</v>
      </c>
      <c r="H72" s="4">
        <v>83</v>
      </c>
      <c r="I72" s="4">
        <v>6958</v>
      </c>
      <c r="J72" s="31">
        <f t="shared" si="4"/>
        <v>1.1928715148031043E-2</v>
      </c>
      <c r="K72" s="12">
        <f t="shared" si="5"/>
        <v>0</v>
      </c>
      <c r="L72" s="12">
        <f t="shared" si="6"/>
        <v>100</v>
      </c>
    </row>
    <row r="73" spans="2:12">
      <c r="B73" s="20">
        <v>44344</v>
      </c>
      <c r="C73" s="12">
        <v>1979.3539999999998</v>
      </c>
      <c r="D73" s="12">
        <v>941.70666666666659</v>
      </c>
      <c r="E73" s="12">
        <v>2285.8249999999998</v>
      </c>
      <c r="F73" s="12">
        <v>676.49</v>
      </c>
      <c r="G73" s="4">
        <v>0</v>
      </c>
      <c r="H73" s="4">
        <v>83</v>
      </c>
      <c r="I73" s="4">
        <v>6207</v>
      </c>
      <c r="J73" s="31">
        <f t="shared" si="4"/>
        <v>1.3371999355566296E-2</v>
      </c>
      <c r="K73" s="12">
        <f t="shared" si="5"/>
        <v>0</v>
      </c>
      <c r="L73" s="12">
        <f t="shared" si="6"/>
        <v>100</v>
      </c>
    </row>
    <row r="74" spans="2:12">
      <c r="B74" s="19">
        <v>44345</v>
      </c>
      <c r="C74" s="12">
        <v>1843.066</v>
      </c>
      <c r="D74" s="12">
        <v>885.58</v>
      </c>
      <c r="E74" s="12">
        <v>2029.2950000000001</v>
      </c>
      <c r="F74" s="12">
        <v>703.63</v>
      </c>
      <c r="G74" s="4">
        <v>0</v>
      </c>
      <c r="H74" s="4">
        <v>23</v>
      </c>
      <c r="I74" s="4">
        <v>3276</v>
      </c>
      <c r="J74" s="31">
        <f t="shared" si="4"/>
        <v>7.020757020757021E-3</v>
      </c>
      <c r="K74" s="12">
        <f t="shared" si="5"/>
        <v>0</v>
      </c>
      <c r="L74" s="12">
        <f t="shared" si="6"/>
        <v>100</v>
      </c>
    </row>
    <row r="75" spans="2:12">
      <c r="B75" s="19">
        <v>44346</v>
      </c>
      <c r="C75" s="12">
        <v>1828.8</v>
      </c>
      <c r="D75" s="12">
        <v>929.76333333333332</v>
      </c>
      <c r="E75" s="12">
        <v>1927.355</v>
      </c>
      <c r="F75" s="12">
        <v>743.08</v>
      </c>
      <c r="G75" s="4">
        <v>0</v>
      </c>
      <c r="H75" s="4">
        <v>24</v>
      </c>
      <c r="I75" s="4">
        <v>2923</v>
      </c>
      <c r="J75" s="34">
        <f t="shared" ref="J75:J76" si="7">H75/I75</f>
        <v>8.2107423879575776E-3</v>
      </c>
      <c r="K75" s="12">
        <f t="shared" ref="K75:K76" si="8">G75/86400000</f>
        <v>0</v>
      </c>
      <c r="L75" s="12">
        <f t="shared" ref="L75:L76" si="9">100-K75</f>
        <v>100</v>
      </c>
    </row>
    <row r="76" spans="2:12">
      <c r="B76" s="20">
        <v>44347</v>
      </c>
      <c r="C76" s="12">
        <v>1874.366</v>
      </c>
      <c r="D76" s="12">
        <v>898.79666666666662</v>
      </c>
      <c r="E76" s="12">
        <v>2087.7199999999998</v>
      </c>
      <c r="F76" s="12">
        <v>671.99</v>
      </c>
      <c r="G76" s="4">
        <v>1200000</v>
      </c>
      <c r="H76" s="4">
        <v>81</v>
      </c>
      <c r="I76" s="4">
        <v>7950</v>
      </c>
      <c r="J76" s="34">
        <f t="shared" si="7"/>
        <v>1.0188679245283019E-2</v>
      </c>
      <c r="K76" s="12">
        <f t="shared" si="8"/>
        <v>1.3888888888888888E-2</v>
      </c>
      <c r="L76" s="12">
        <f t="shared" si="9"/>
        <v>99.986111111111114</v>
      </c>
    </row>
    <row r="77" spans="2:12">
      <c r="B77" s="14" t="s">
        <v>2</v>
      </c>
      <c r="C77" s="15">
        <v>293330.80000000005</v>
      </c>
      <c r="D77" s="15">
        <v>96169.430000000008</v>
      </c>
      <c r="E77" s="15">
        <v>119661.37</v>
      </c>
      <c r="F77" s="15">
        <v>29855.640000000007</v>
      </c>
      <c r="G77" s="15">
        <f t="shared" ref="G77" si="10">SUM(G46:G76)</f>
        <v>1200000</v>
      </c>
      <c r="H77" s="15">
        <v>2600</v>
      </c>
      <c r="I77" s="15">
        <v>175438</v>
      </c>
      <c r="J77" s="29" t="s">
        <v>34</v>
      </c>
      <c r="K77" s="16" t="s">
        <v>34</v>
      </c>
      <c r="L77" s="16" t="s">
        <v>34</v>
      </c>
    </row>
    <row r="78" spans="2:12" ht="25.5">
      <c r="B78" s="18" t="s">
        <v>3</v>
      </c>
      <c r="C78" s="17">
        <v>1892.4567741935484</v>
      </c>
      <c r="D78" s="17">
        <v>1034.0798924731184</v>
      </c>
      <c r="E78" s="17">
        <v>1930.0220967741936</v>
      </c>
      <c r="F78" s="17">
        <v>963.08516129032284</v>
      </c>
      <c r="G78" s="17">
        <f t="shared" ref="G78:L78" si="11">AVERAGE(G46:G76)</f>
        <v>38709.677419354841</v>
      </c>
      <c r="H78" s="17">
        <v>83.870967741935488</v>
      </c>
      <c r="I78" s="17">
        <v>5659.2903225806449</v>
      </c>
      <c r="J78" s="32">
        <f t="shared" si="11"/>
        <v>1.4016755487627394E-2</v>
      </c>
      <c r="K78" s="17">
        <f t="shared" si="11"/>
        <v>4.4802867383512545E-4</v>
      </c>
      <c r="L78" s="17">
        <f t="shared" si="11"/>
        <v>99.99955197132617</v>
      </c>
    </row>
    <row r="81" spans="2:12" hidden="1">
      <c r="B81" s="1" t="s">
        <v>35</v>
      </c>
      <c r="C81" s="10">
        <v>1</v>
      </c>
      <c r="D81" s="10">
        <v>2</v>
      </c>
      <c r="E81" s="10">
        <v>3</v>
      </c>
      <c r="F81" s="10">
        <v>4</v>
      </c>
      <c r="G81" s="10">
        <v>5</v>
      </c>
      <c r="H81" s="10">
        <v>6</v>
      </c>
      <c r="I81" s="10">
        <v>7</v>
      </c>
      <c r="J81" s="10">
        <v>8</v>
      </c>
      <c r="K81" s="10">
        <v>9</v>
      </c>
      <c r="L81" s="10">
        <v>10</v>
      </c>
    </row>
    <row r="82" spans="2:12" hidden="1">
      <c r="B82" s="1" t="s">
        <v>35</v>
      </c>
      <c r="C82" s="10">
        <v>1</v>
      </c>
      <c r="D82" s="10"/>
      <c r="E82" s="10"/>
      <c r="F82" s="10"/>
      <c r="G82" s="10">
        <v>2</v>
      </c>
      <c r="H82" s="10">
        <v>3</v>
      </c>
      <c r="I82" s="10">
        <v>4</v>
      </c>
      <c r="J82" s="10">
        <v>5</v>
      </c>
      <c r="K82" s="10">
        <v>6</v>
      </c>
      <c r="L82" s="10">
        <v>7</v>
      </c>
    </row>
    <row r="83" spans="2:12" ht="25.5">
      <c r="B83" s="5" t="s">
        <v>7</v>
      </c>
      <c r="C83" s="2" t="s">
        <v>44</v>
      </c>
      <c r="D83" s="39" t="s">
        <v>42</v>
      </c>
      <c r="E83" s="40"/>
      <c r="F83" s="41"/>
      <c r="G83" s="39" t="s">
        <v>44</v>
      </c>
      <c r="H83" s="40"/>
      <c r="I83" s="40"/>
      <c r="J83" s="40"/>
      <c r="K83" s="40"/>
      <c r="L83" s="41"/>
    </row>
    <row r="84" spans="2:12" ht="48">
      <c r="B84" s="6" t="s">
        <v>13</v>
      </c>
      <c r="C84" s="8"/>
      <c r="D84" s="9" t="s">
        <v>38</v>
      </c>
      <c r="E84" s="9" t="s">
        <v>39</v>
      </c>
      <c r="F84" s="9" t="s">
        <v>40</v>
      </c>
      <c r="G84" s="9"/>
      <c r="H84" s="9" t="s">
        <v>36</v>
      </c>
      <c r="I84" s="9" t="s">
        <v>15</v>
      </c>
      <c r="J84" s="9" t="s">
        <v>22</v>
      </c>
      <c r="K84" s="9" t="s">
        <v>23</v>
      </c>
      <c r="L84" s="9" t="s">
        <v>24</v>
      </c>
    </row>
    <row r="85" spans="2:12">
      <c r="B85" s="3" t="s">
        <v>1</v>
      </c>
      <c r="C85" s="11" t="s">
        <v>25</v>
      </c>
      <c r="D85" s="11" t="s">
        <v>25</v>
      </c>
      <c r="E85" s="11" t="s">
        <v>25</v>
      </c>
      <c r="F85" s="11" t="s">
        <v>25</v>
      </c>
      <c r="G85" s="11" t="s">
        <v>26</v>
      </c>
      <c r="H85" s="11" t="s">
        <v>28</v>
      </c>
      <c r="I85" s="11" t="s">
        <v>27</v>
      </c>
      <c r="J85" s="11" t="s">
        <v>30</v>
      </c>
      <c r="K85" s="11" t="s">
        <v>32</v>
      </c>
      <c r="L85" s="11" t="s">
        <v>33</v>
      </c>
    </row>
    <row r="86" spans="2:12">
      <c r="B86" s="20">
        <v>44348</v>
      </c>
      <c r="C86" s="12">
        <v>1860.5939999999998</v>
      </c>
      <c r="D86" s="12">
        <v>882.74666666666656</v>
      </c>
      <c r="E86" s="12">
        <v>2077.3649999999998</v>
      </c>
      <c r="F86" s="12">
        <v>667.28</v>
      </c>
      <c r="G86" s="4">
        <v>0</v>
      </c>
      <c r="H86" s="4">
        <v>73</v>
      </c>
      <c r="I86" s="4">
        <v>8062</v>
      </c>
      <c r="J86" s="31">
        <f>H86/I86</f>
        <v>9.0548251054328958E-3</v>
      </c>
      <c r="K86" s="12">
        <f>G86/86400000</f>
        <v>0</v>
      </c>
      <c r="L86" s="12">
        <f>100-K86</f>
        <v>100</v>
      </c>
    </row>
    <row r="87" spans="2:12">
      <c r="B87" s="20">
        <v>44349</v>
      </c>
      <c r="C87" s="12">
        <v>11563.016</v>
      </c>
      <c r="D87" s="12">
        <v>17351.336666666666</v>
      </c>
      <c r="E87" s="12">
        <v>1630.5350000000001</v>
      </c>
      <c r="F87" s="12">
        <v>47873.85</v>
      </c>
      <c r="G87" s="4">
        <v>0</v>
      </c>
      <c r="H87" s="4">
        <v>201</v>
      </c>
      <c r="I87" s="4">
        <v>4238</v>
      </c>
      <c r="J87" s="31">
        <f t="shared" ref="J87:J115" si="12">H87/I87</f>
        <v>4.7428032090608779E-2</v>
      </c>
      <c r="K87" s="12">
        <f t="shared" ref="K87:K115" si="13">G87/86400000</f>
        <v>0</v>
      </c>
      <c r="L87" s="12">
        <f t="shared" ref="L87:L115" si="14">100-K87</f>
        <v>100</v>
      </c>
    </row>
    <row r="88" spans="2:12">
      <c r="B88" s="20">
        <v>44350</v>
      </c>
      <c r="C88" s="12">
        <v>1716.9659999999999</v>
      </c>
      <c r="D88" s="12">
        <v>826.5100000000001</v>
      </c>
      <c r="E88" s="12">
        <v>1802.65</v>
      </c>
      <c r="F88" s="12">
        <v>661.18000000000006</v>
      </c>
      <c r="G88" s="4">
        <v>0</v>
      </c>
      <c r="H88" s="4">
        <v>101</v>
      </c>
      <c r="I88" s="4">
        <v>7263</v>
      </c>
      <c r="J88" s="31">
        <f t="shared" si="12"/>
        <v>1.3906099407958145E-2</v>
      </c>
      <c r="K88" s="12">
        <f t="shared" si="13"/>
        <v>0</v>
      </c>
      <c r="L88" s="12">
        <f t="shared" si="14"/>
        <v>100</v>
      </c>
    </row>
    <row r="89" spans="2:12">
      <c r="B89" s="20">
        <v>44351</v>
      </c>
      <c r="C89" s="12">
        <v>1735.634</v>
      </c>
      <c r="D89" s="12">
        <v>848.01333333333332</v>
      </c>
      <c r="E89" s="12">
        <v>1817.0650000000001</v>
      </c>
      <c r="F89" s="12">
        <v>667.67</v>
      </c>
      <c r="G89" s="4">
        <v>0</v>
      </c>
      <c r="H89" s="4">
        <v>69</v>
      </c>
      <c r="I89" s="4">
        <v>6351</v>
      </c>
      <c r="J89" s="31">
        <f t="shared" si="12"/>
        <v>1.086443079829948E-2</v>
      </c>
      <c r="K89" s="12">
        <f t="shared" si="13"/>
        <v>0</v>
      </c>
      <c r="L89" s="12">
        <f t="shared" si="14"/>
        <v>100</v>
      </c>
    </row>
    <row r="90" spans="2:12">
      <c r="B90" s="19">
        <v>44352</v>
      </c>
      <c r="C90" s="12">
        <v>1640.5819999999999</v>
      </c>
      <c r="D90" s="12">
        <v>802.44</v>
      </c>
      <c r="E90" s="12">
        <v>1647.7950000000001</v>
      </c>
      <c r="F90" s="12">
        <v>672.48</v>
      </c>
      <c r="G90" s="4">
        <v>0</v>
      </c>
      <c r="H90" s="4">
        <v>31</v>
      </c>
      <c r="I90" s="4">
        <v>3512</v>
      </c>
      <c r="J90" s="31">
        <f t="shared" si="12"/>
        <v>8.8268792710706149E-3</v>
      </c>
      <c r="K90" s="12">
        <f t="shared" si="13"/>
        <v>0</v>
      </c>
      <c r="L90" s="12">
        <f t="shared" si="14"/>
        <v>100</v>
      </c>
    </row>
    <row r="91" spans="2:12">
      <c r="B91" s="19">
        <v>44353</v>
      </c>
      <c r="C91" s="12">
        <v>1646.3380000000002</v>
      </c>
      <c r="D91" s="12">
        <v>796.19999999999993</v>
      </c>
      <c r="E91" s="12">
        <v>1671.5449999999998</v>
      </c>
      <c r="F91" s="12">
        <v>690.7</v>
      </c>
      <c r="G91" s="4">
        <v>0</v>
      </c>
      <c r="H91" s="4">
        <v>33</v>
      </c>
      <c r="I91" s="4">
        <v>3177</v>
      </c>
      <c r="J91" s="31">
        <f t="shared" si="12"/>
        <v>1.0387157695939566E-2</v>
      </c>
      <c r="K91" s="12">
        <f t="shared" si="13"/>
        <v>0</v>
      </c>
      <c r="L91" s="12">
        <f t="shared" si="14"/>
        <v>100</v>
      </c>
    </row>
    <row r="92" spans="2:12">
      <c r="B92" s="30">
        <v>44354</v>
      </c>
      <c r="C92" s="12">
        <v>1804.3119999999999</v>
      </c>
      <c r="D92" s="12">
        <v>878.0333333333333</v>
      </c>
      <c r="E92" s="12">
        <v>1943.73</v>
      </c>
      <c r="F92" s="12">
        <v>666.02</v>
      </c>
      <c r="G92" s="4">
        <v>0</v>
      </c>
      <c r="H92" s="4">
        <v>72</v>
      </c>
      <c r="I92" s="4">
        <v>8084</v>
      </c>
      <c r="J92" s="31">
        <f t="shared" si="12"/>
        <v>8.9064819396338438E-3</v>
      </c>
      <c r="K92" s="12">
        <f t="shared" si="13"/>
        <v>0</v>
      </c>
      <c r="L92" s="12">
        <f t="shared" si="14"/>
        <v>100</v>
      </c>
    </row>
    <row r="93" spans="2:12">
      <c r="B93" s="30">
        <v>44355</v>
      </c>
      <c r="C93" s="12">
        <v>1832.3340000000001</v>
      </c>
      <c r="D93" s="12">
        <v>894.88666666666666</v>
      </c>
      <c r="E93" s="12">
        <v>1988.5050000000001</v>
      </c>
      <c r="F93" s="12">
        <v>667.9</v>
      </c>
      <c r="G93" s="4">
        <v>0</v>
      </c>
      <c r="H93" s="4">
        <v>74</v>
      </c>
      <c r="I93" s="4">
        <v>7622</v>
      </c>
      <c r="J93" s="31">
        <f t="shared" si="12"/>
        <v>9.7087378640776691E-3</v>
      </c>
      <c r="K93" s="12">
        <f t="shared" si="13"/>
        <v>0</v>
      </c>
      <c r="L93" s="12">
        <f t="shared" si="14"/>
        <v>100</v>
      </c>
    </row>
    <row r="94" spans="2:12">
      <c r="B94" s="30">
        <v>44356</v>
      </c>
      <c r="C94" s="12">
        <v>1763.73</v>
      </c>
      <c r="D94" s="12">
        <v>847.55666666666673</v>
      </c>
      <c r="E94" s="12">
        <v>1887.9900000000002</v>
      </c>
      <c r="F94" s="12">
        <v>663.54</v>
      </c>
      <c r="G94" s="4">
        <v>0</v>
      </c>
      <c r="H94" s="4">
        <v>55</v>
      </c>
      <c r="I94" s="4">
        <v>6833</v>
      </c>
      <c r="J94" s="31">
        <f t="shared" si="12"/>
        <v>8.0491731303966047E-3</v>
      </c>
      <c r="K94" s="12">
        <f t="shared" si="13"/>
        <v>0</v>
      </c>
      <c r="L94" s="12">
        <f t="shared" si="14"/>
        <v>100</v>
      </c>
    </row>
    <row r="95" spans="2:12">
      <c r="B95" s="30">
        <v>44357</v>
      </c>
      <c r="C95" s="12">
        <v>1770.8</v>
      </c>
      <c r="D95" s="12">
        <v>853.7600000000001</v>
      </c>
      <c r="E95" s="12">
        <v>1896.3600000000001</v>
      </c>
      <c r="F95" s="12">
        <v>669.38</v>
      </c>
      <c r="G95" s="4">
        <v>0</v>
      </c>
      <c r="H95" s="4">
        <v>77</v>
      </c>
      <c r="I95" s="4">
        <v>6928</v>
      </c>
      <c r="J95" s="31">
        <f t="shared" si="12"/>
        <v>1.1114318706697459E-2</v>
      </c>
      <c r="K95" s="12">
        <f t="shared" si="13"/>
        <v>0</v>
      </c>
      <c r="L95" s="12">
        <f t="shared" si="14"/>
        <v>100</v>
      </c>
    </row>
    <row r="96" spans="2:12">
      <c r="B96" s="30">
        <v>44358</v>
      </c>
      <c r="C96" s="12">
        <v>1826.27</v>
      </c>
      <c r="D96" s="12">
        <v>885.46999999999991</v>
      </c>
      <c r="E96" s="12">
        <v>1987.47</v>
      </c>
      <c r="F96" s="12">
        <v>699.99</v>
      </c>
      <c r="G96" s="4">
        <v>0</v>
      </c>
      <c r="H96" s="4">
        <v>81</v>
      </c>
      <c r="I96" s="4">
        <v>6323</v>
      </c>
      <c r="J96" s="31">
        <f t="shared" si="12"/>
        <v>1.2810374822078127E-2</v>
      </c>
      <c r="K96" s="12">
        <f t="shared" si="13"/>
        <v>0</v>
      </c>
      <c r="L96" s="12">
        <f t="shared" si="14"/>
        <v>100</v>
      </c>
    </row>
    <row r="97" spans="2:12">
      <c r="B97" s="19">
        <v>44359</v>
      </c>
      <c r="C97" s="12">
        <v>1766.078</v>
      </c>
      <c r="D97" s="12">
        <v>897.35333333333335</v>
      </c>
      <c r="E97" s="12">
        <v>1819.165</v>
      </c>
      <c r="F97" s="12">
        <v>701.78</v>
      </c>
      <c r="G97" s="4">
        <v>0</v>
      </c>
      <c r="H97" s="4">
        <v>26</v>
      </c>
      <c r="I97" s="4">
        <v>2984</v>
      </c>
      <c r="J97" s="31">
        <f t="shared" si="12"/>
        <v>8.7131367292225207E-3</v>
      </c>
      <c r="K97" s="12">
        <f t="shared" si="13"/>
        <v>0</v>
      </c>
      <c r="L97" s="12">
        <f t="shared" si="14"/>
        <v>100</v>
      </c>
    </row>
    <row r="98" spans="2:12">
      <c r="B98" s="19">
        <v>44360</v>
      </c>
      <c r="C98" s="12">
        <v>1781.08</v>
      </c>
      <c r="D98" s="12">
        <v>1000.2433333333333</v>
      </c>
      <c r="E98" s="12">
        <v>1702.335</v>
      </c>
      <c r="F98" s="12">
        <v>723.31</v>
      </c>
      <c r="G98" s="4">
        <v>0</v>
      </c>
      <c r="H98" s="4">
        <v>23</v>
      </c>
      <c r="I98" s="4">
        <v>2512</v>
      </c>
      <c r="J98" s="31">
        <f t="shared" si="12"/>
        <v>9.1560509554140124E-3</v>
      </c>
      <c r="K98" s="12">
        <f t="shared" si="13"/>
        <v>0</v>
      </c>
      <c r="L98" s="12">
        <f t="shared" si="14"/>
        <v>100</v>
      </c>
    </row>
    <row r="99" spans="2:12">
      <c r="B99" s="30">
        <v>44361</v>
      </c>
      <c r="C99" s="12">
        <v>1802.4099999999999</v>
      </c>
      <c r="D99" s="12">
        <v>854.97333333333336</v>
      </c>
      <c r="E99" s="12">
        <v>1973.5650000000001</v>
      </c>
      <c r="F99" s="12">
        <v>667.63</v>
      </c>
      <c r="G99" s="4">
        <v>0</v>
      </c>
      <c r="H99" s="4">
        <v>71</v>
      </c>
      <c r="I99" s="4">
        <v>7634</v>
      </c>
      <c r="J99" s="31">
        <f t="shared" si="12"/>
        <v>9.3004977731202514E-3</v>
      </c>
      <c r="K99" s="12">
        <f t="shared" si="13"/>
        <v>0</v>
      </c>
      <c r="L99" s="12">
        <f t="shared" si="14"/>
        <v>100</v>
      </c>
    </row>
    <row r="100" spans="2:12">
      <c r="B100" s="30">
        <v>44362</v>
      </c>
      <c r="C100" s="12">
        <v>1838.11</v>
      </c>
      <c r="D100" s="12">
        <v>874.61</v>
      </c>
      <c r="E100" s="12">
        <v>2033.3600000000001</v>
      </c>
      <c r="F100" s="12">
        <v>684.93000000000006</v>
      </c>
      <c r="G100" s="4">
        <v>0</v>
      </c>
      <c r="H100" s="4">
        <v>73</v>
      </c>
      <c r="I100" s="4">
        <v>7983</v>
      </c>
      <c r="J100" s="31">
        <f t="shared" si="12"/>
        <v>9.1444319178253797E-3</v>
      </c>
      <c r="K100" s="12">
        <f t="shared" si="13"/>
        <v>0</v>
      </c>
      <c r="L100" s="12">
        <f t="shared" si="14"/>
        <v>100</v>
      </c>
    </row>
    <row r="101" spans="2:12">
      <c r="B101" s="30">
        <v>44363</v>
      </c>
      <c r="C101" s="12">
        <v>1772.6079999999997</v>
      </c>
      <c r="D101" s="12">
        <v>842.41666666666663</v>
      </c>
      <c r="E101" s="12">
        <v>1917.895</v>
      </c>
      <c r="F101" s="12">
        <v>678.16</v>
      </c>
      <c r="G101" s="4">
        <v>0</v>
      </c>
      <c r="H101" s="4">
        <v>55</v>
      </c>
      <c r="I101" s="4">
        <v>7529</v>
      </c>
      <c r="J101" s="31">
        <f t="shared" si="12"/>
        <v>7.3050869969451451E-3</v>
      </c>
      <c r="K101" s="12">
        <f t="shared" si="13"/>
        <v>0</v>
      </c>
      <c r="L101" s="12">
        <f t="shared" si="14"/>
        <v>100</v>
      </c>
    </row>
    <row r="102" spans="2:12">
      <c r="B102" s="30">
        <v>44364</v>
      </c>
      <c r="C102" s="12">
        <v>1783.7180000000001</v>
      </c>
      <c r="D102" s="12">
        <v>830</v>
      </c>
      <c r="E102" s="12">
        <v>1964.2950000000001</v>
      </c>
      <c r="F102" s="12">
        <v>676.96</v>
      </c>
      <c r="G102" s="4">
        <v>0</v>
      </c>
      <c r="H102" s="4">
        <v>62</v>
      </c>
      <c r="I102" s="4">
        <v>7030</v>
      </c>
      <c r="J102" s="31">
        <f t="shared" si="12"/>
        <v>8.8193456614509246E-3</v>
      </c>
      <c r="K102" s="12">
        <f t="shared" si="13"/>
        <v>0</v>
      </c>
      <c r="L102" s="12">
        <f t="shared" si="14"/>
        <v>100</v>
      </c>
    </row>
    <row r="103" spans="2:12">
      <c r="B103" s="30">
        <v>44365</v>
      </c>
      <c r="C103" s="12">
        <v>1760.5379999999998</v>
      </c>
      <c r="D103" s="12">
        <v>816.13333333333333</v>
      </c>
      <c r="E103" s="12">
        <v>1927.145</v>
      </c>
      <c r="F103" s="12">
        <v>683.36</v>
      </c>
      <c r="G103" s="4">
        <v>0</v>
      </c>
      <c r="H103" s="4">
        <v>48</v>
      </c>
      <c r="I103" s="4">
        <v>6367</v>
      </c>
      <c r="J103" s="31">
        <f t="shared" si="12"/>
        <v>7.5388723103502432E-3</v>
      </c>
      <c r="K103" s="12">
        <f t="shared" si="13"/>
        <v>0</v>
      </c>
      <c r="L103" s="12">
        <f t="shared" si="14"/>
        <v>100</v>
      </c>
    </row>
    <row r="104" spans="2:12">
      <c r="B104" s="19">
        <v>44366</v>
      </c>
      <c r="C104" s="12">
        <v>1705.932</v>
      </c>
      <c r="D104" s="12">
        <v>824.92000000000007</v>
      </c>
      <c r="E104" s="12">
        <v>1777.45</v>
      </c>
      <c r="F104" s="12">
        <v>723.66</v>
      </c>
      <c r="G104" s="4">
        <v>0</v>
      </c>
      <c r="H104" s="4">
        <v>20</v>
      </c>
      <c r="I104" s="4">
        <v>3097</v>
      </c>
      <c r="J104" s="31">
        <f t="shared" si="12"/>
        <v>6.4578624475298673E-3</v>
      </c>
      <c r="K104" s="12">
        <f t="shared" si="13"/>
        <v>0</v>
      </c>
      <c r="L104" s="12">
        <f t="shared" si="14"/>
        <v>100</v>
      </c>
    </row>
    <row r="105" spans="2:12">
      <c r="B105" s="19">
        <v>44367</v>
      </c>
      <c r="C105" s="12">
        <v>2052.7779999999998</v>
      </c>
      <c r="D105" s="12">
        <v>1393.5133333333333</v>
      </c>
      <c r="E105" s="12">
        <v>1791.675</v>
      </c>
      <c r="F105" s="12">
        <v>728.53</v>
      </c>
      <c r="G105" s="4">
        <v>0</v>
      </c>
      <c r="H105" s="4">
        <v>38</v>
      </c>
      <c r="I105" s="4">
        <v>3148</v>
      </c>
      <c r="J105" s="31">
        <f t="shared" si="12"/>
        <v>1.207115628970775E-2</v>
      </c>
      <c r="K105" s="12">
        <f t="shared" si="13"/>
        <v>0</v>
      </c>
      <c r="L105" s="12">
        <f t="shared" si="14"/>
        <v>100</v>
      </c>
    </row>
    <row r="106" spans="2:12">
      <c r="B106" s="30">
        <v>44368</v>
      </c>
      <c r="C106" s="12">
        <v>1739.9600000000003</v>
      </c>
      <c r="D106" s="12">
        <v>830.70333333333338</v>
      </c>
      <c r="E106" s="12">
        <v>1853.8450000000003</v>
      </c>
      <c r="F106" s="12">
        <v>673.34</v>
      </c>
      <c r="G106" s="4">
        <v>0</v>
      </c>
      <c r="H106" s="4">
        <v>74</v>
      </c>
      <c r="I106" s="4">
        <v>7391</v>
      </c>
      <c r="J106" s="31">
        <f t="shared" si="12"/>
        <v>1.0012176971992965E-2</v>
      </c>
      <c r="K106" s="12">
        <f t="shared" si="13"/>
        <v>0</v>
      </c>
      <c r="L106" s="12">
        <f t="shared" si="14"/>
        <v>100</v>
      </c>
    </row>
    <row r="107" spans="2:12">
      <c r="B107" s="30">
        <v>44369</v>
      </c>
      <c r="C107" s="12">
        <v>2131.578</v>
      </c>
      <c r="D107" s="12">
        <v>836.02999999999986</v>
      </c>
      <c r="E107" s="12">
        <v>2824.8999999999996</v>
      </c>
      <c r="F107" s="12">
        <v>679.64</v>
      </c>
      <c r="G107" s="4">
        <v>0</v>
      </c>
      <c r="H107" s="4">
        <v>71</v>
      </c>
      <c r="I107" s="4">
        <v>7305</v>
      </c>
      <c r="J107" s="31">
        <f t="shared" si="12"/>
        <v>9.7193702943189596E-3</v>
      </c>
      <c r="K107" s="12">
        <f t="shared" si="13"/>
        <v>0</v>
      </c>
      <c r="L107" s="12">
        <f t="shared" si="14"/>
        <v>100</v>
      </c>
    </row>
    <row r="108" spans="2:12">
      <c r="B108" s="30">
        <v>44370</v>
      </c>
      <c r="C108" s="12">
        <v>1834.4460000000004</v>
      </c>
      <c r="D108" s="12">
        <v>868.98666666666668</v>
      </c>
      <c r="E108" s="12">
        <v>2032.6350000000002</v>
      </c>
      <c r="F108" s="12">
        <v>758.77</v>
      </c>
      <c r="G108" s="4">
        <v>0</v>
      </c>
      <c r="H108" s="4">
        <v>47</v>
      </c>
      <c r="I108" s="4">
        <v>6949</v>
      </c>
      <c r="J108" s="31">
        <f t="shared" si="12"/>
        <v>6.7635631026046915E-3</v>
      </c>
      <c r="K108" s="12">
        <f t="shared" si="13"/>
        <v>0</v>
      </c>
      <c r="L108" s="12">
        <f t="shared" si="14"/>
        <v>100</v>
      </c>
    </row>
    <row r="109" spans="2:12">
      <c r="B109" s="30">
        <v>44371</v>
      </c>
      <c r="C109" s="12">
        <v>1762.7080000000001</v>
      </c>
      <c r="D109" s="12">
        <v>821.45333333333338</v>
      </c>
      <c r="E109" s="12">
        <v>1924.59</v>
      </c>
      <c r="F109" s="12">
        <v>683.45</v>
      </c>
      <c r="G109" s="4">
        <v>0</v>
      </c>
      <c r="H109" s="4">
        <v>58</v>
      </c>
      <c r="I109" s="4">
        <v>6001</v>
      </c>
      <c r="J109" s="31">
        <f t="shared" si="12"/>
        <v>9.6650558240293279E-3</v>
      </c>
      <c r="K109" s="12">
        <f t="shared" si="13"/>
        <v>0</v>
      </c>
      <c r="L109" s="12">
        <f t="shared" si="14"/>
        <v>100</v>
      </c>
    </row>
    <row r="110" spans="2:12">
      <c r="B110" s="30">
        <v>44372</v>
      </c>
      <c r="C110" s="12">
        <v>1747.8880000000001</v>
      </c>
      <c r="D110" s="12">
        <v>814.49666666666656</v>
      </c>
      <c r="E110" s="12">
        <v>1897.9749999999999</v>
      </c>
      <c r="F110" s="12">
        <v>658.38</v>
      </c>
      <c r="G110" s="4">
        <v>0</v>
      </c>
      <c r="H110" s="4">
        <v>53</v>
      </c>
      <c r="I110" s="4">
        <v>7169</v>
      </c>
      <c r="J110" s="31">
        <f t="shared" si="12"/>
        <v>7.3929418328916169E-3</v>
      </c>
      <c r="K110" s="12">
        <f t="shared" si="13"/>
        <v>0</v>
      </c>
      <c r="L110" s="12">
        <f t="shared" si="14"/>
        <v>100</v>
      </c>
    </row>
    <row r="111" spans="2:12">
      <c r="B111" s="19">
        <v>44373</v>
      </c>
      <c r="C111" s="12">
        <v>1717.1539999999998</v>
      </c>
      <c r="D111" s="12">
        <v>841.37333333333333</v>
      </c>
      <c r="E111" s="12">
        <v>1780.825</v>
      </c>
      <c r="F111" s="12">
        <v>723.39</v>
      </c>
      <c r="G111" s="4">
        <v>0</v>
      </c>
      <c r="H111" s="4">
        <v>46</v>
      </c>
      <c r="I111" s="4">
        <v>3663</v>
      </c>
      <c r="J111" s="31">
        <f t="shared" si="12"/>
        <v>1.2558012558012558E-2</v>
      </c>
      <c r="K111" s="12">
        <f t="shared" si="13"/>
        <v>0</v>
      </c>
      <c r="L111" s="12">
        <f t="shared" si="14"/>
        <v>100</v>
      </c>
    </row>
    <row r="112" spans="2:12">
      <c r="B112" s="19">
        <v>44374</v>
      </c>
      <c r="C112" s="12">
        <v>1757.194</v>
      </c>
      <c r="D112" s="12">
        <v>845.6633333333333</v>
      </c>
      <c r="E112" s="12">
        <v>1874.49</v>
      </c>
      <c r="F112" s="12">
        <v>712.81999999999994</v>
      </c>
      <c r="G112" s="4">
        <v>0</v>
      </c>
      <c r="H112" s="4">
        <v>34</v>
      </c>
      <c r="I112" s="4">
        <v>3214</v>
      </c>
      <c r="J112" s="31">
        <f t="shared" si="12"/>
        <v>1.0578718108276292E-2</v>
      </c>
      <c r="K112" s="12">
        <f t="shared" si="13"/>
        <v>0</v>
      </c>
      <c r="L112" s="12">
        <f t="shared" si="14"/>
        <v>100</v>
      </c>
    </row>
    <row r="113" spans="2:12">
      <c r="B113" s="30">
        <v>44375</v>
      </c>
      <c r="C113" s="12">
        <v>1812.6379999999997</v>
      </c>
      <c r="D113" s="12">
        <v>839.79333333333341</v>
      </c>
      <c r="E113" s="12">
        <v>2021.905</v>
      </c>
      <c r="F113" s="12">
        <v>672.06</v>
      </c>
      <c r="G113" s="4">
        <v>0</v>
      </c>
      <c r="H113" s="4">
        <v>58</v>
      </c>
      <c r="I113" s="4">
        <v>7886</v>
      </c>
      <c r="J113" s="31">
        <f t="shared" si="12"/>
        <v>7.3548059852903882E-3</v>
      </c>
      <c r="K113" s="12">
        <f t="shared" si="13"/>
        <v>0</v>
      </c>
      <c r="L113" s="12">
        <f t="shared" si="14"/>
        <v>100</v>
      </c>
    </row>
    <row r="114" spans="2:12">
      <c r="B114" s="30">
        <v>44376</v>
      </c>
      <c r="C114" s="12">
        <v>1792.3119999999999</v>
      </c>
      <c r="D114" s="12">
        <v>840.25</v>
      </c>
      <c r="E114" s="12">
        <v>1970.4049999999997</v>
      </c>
      <c r="F114" s="12">
        <v>672.54</v>
      </c>
      <c r="G114" s="4">
        <v>0</v>
      </c>
      <c r="H114" s="4">
        <v>75</v>
      </c>
      <c r="I114" s="4">
        <v>7343</v>
      </c>
      <c r="J114" s="31">
        <f t="shared" si="12"/>
        <v>1.0213809069862453E-2</v>
      </c>
      <c r="K114" s="12">
        <f t="shared" si="13"/>
        <v>0</v>
      </c>
      <c r="L114" s="12">
        <f t="shared" si="14"/>
        <v>100</v>
      </c>
    </row>
    <row r="115" spans="2:12">
      <c r="B115" s="20">
        <v>44377</v>
      </c>
      <c r="C115" s="12">
        <v>1745.2940000000003</v>
      </c>
      <c r="D115" s="12">
        <v>828.45333333333338</v>
      </c>
      <c r="E115" s="12">
        <v>1870.5550000000001</v>
      </c>
      <c r="F115" s="12">
        <v>665.58</v>
      </c>
      <c r="G115" s="4">
        <v>1200000</v>
      </c>
      <c r="H115" s="4">
        <v>87</v>
      </c>
      <c r="I115" s="4">
        <v>8446</v>
      </c>
      <c r="J115" s="31">
        <f t="shared" si="12"/>
        <v>1.0300734075301918E-2</v>
      </c>
      <c r="K115" s="12">
        <f t="shared" si="13"/>
        <v>1.3888888888888888E-2</v>
      </c>
      <c r="L115" s="12">
        <f t="shared" si="14"/>
        <v>99.986111111111114</v>
      </c>
    </row>
    <row r="116" spans="2:12">
      <c r="B116" s="14" t="s">
        <v>2</v>
      </c>
      <c r="C116" s="15">
        <v>317325</v>
      </c>
      <c r="D116" s="15">
        <v>127704.95999999998</v>
      </c>
      <c r="E116" s="15">
        <v>114620.03999999998</v>
      </c>
      <c r="F116" s="15">
        <v>67768.27999999997</v>
      </c>
      <c r="G116" s="15">
        <f>SUM(G86:G115)</f>
        <v>1200000</v>
      </c>
      <c r="H116" s="15">
        <v>1886</v>
      </c>
      <c r="I116" s="15">
        <v>182044</v>
      </c>
      <c r="J116" s="29" t="s">
        <v>34</v>
      </c>
      <c r="K116" s="16" t="s">
        <v>34</v>
      </c>
      <c r="L116" s="16" t="s">
        <v>34</v>
      </c>
    </row>
    <row r="117" spans="2:12" ht="25.5">
      <c r="B117" s="18" t="s">
        <v>3</v>
      </c>
      <c r="C117" s="17">
        <v>2115.5000000000005</v>
      </c>
      <c r="D117" s="17">
        <v>1418.9439999999995</v>
      </c>
      <c r="E117" s="17">
        <v>1910.3339999999996</v>
      </c>
      <c r="F117" s="17">
        <v>2258.9426666666654</v>
      </c>
      <c r="G117" s="17">
        <f t="shared" ref="G117:L117" si="15">AVERAGE(G86:G115)</f>
        <v>40000</v>
      </c>
      <c r="H117" s="17">
        <v>62.866666666666667</v>
      </c>
      <c r="I117" s="17">
        <v>6068.1333333333332</v>
      </c>
      <c r="J117" s="32">
        <f t="shared" si="15"/>
        <v>1.0804071324544683E-2</v>
      </c>
      <c r="K117" s="17">
        <f t="shared" si="15"/>
        <v>4.6296296296296293E-4</v>
      </c>
      <c r="L117" s="17">
        <f t="shared" si="15"/>
        <v>99.999537037037044</v>
      </c>
    </row>
  </sheetData>
  <mergeCells count="6">
    <mergeCell ref="D4:F4"/>
    <mergeCell ref="G4:L4"/>
    <mergeCell ref="D43:F43"/>
    <mergeCell ref="G43:L43"/>
    <mergeCell ref="D83:F83"/>
    <mergeCell ref="G83:L8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Riepilogo CBI Globe</vt:lpstr>
      <vt:lpstr>Riepilogo BPc - IB e MB</vt:lpstr>
      <vt:lpstr>Riepilogo BPc - MB+</vt:lpstr>
    </vt:vector>
  </TitlesOfParts>
  <Company>Banca Passadore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remote</dc:creator>
  <cp:lastModifiedBy>remote</cp:lastModifiedBy>
  <dcterms:created xsi:type="dcterms:W3CDTF">2019-09-12T08:36:46Z</dcterms:created>
  <dcterms:modified xsi:type="dcterms:W3CDTF">2021-12-02T16:40:19Z</dcterms:modified>
</cp:coreProperties>
</file>