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60" windowWidth="23820" windowHeight="10110"/>
  </bookViews>
  <sheets>
    <sheet name="Riepilogo CBI Globe" sheetId="4" r:id="rId1"/>
    <sheet name="Riepilogo BPc - IB e MB" sheetId="13" r:id="rId2"/>
    <sheet name="Riepilogo BPc - MB+" sheetId="14" r:id="rId3"/>
  </sheets>
  <calcPr calcId="125725"/>
</workbook>
</file>

<file path=xl/calcChain.xml><?xml version="1.0" encoding="utf-8"?>
<calcChain xmlns="http://schemas.openxmlformats.org/spreadsheetml/2006/main">
  <c r="N103" i="4"/>
  <c r="N104"/>
  <c r="N105"/>
  <c r="T105" s="1"/>
  <c r="N106"/>
  <c r="T106" s="1"/>
  <c r="N107"/>
  <c r="T107" s="1"/>
  <c r="N108"/>
  <c r="T108" s="1"/>
  <c r="N109"/>
  <c r="N110"/>
  <c r="T110" s="1"/>
  <c r="N111"/>
  <c r="T111" s="1"/>
  <c r="N112"/>
  <c r="T112" s="1"/>
  <c r="N113"/>
  <c r="N114"/>
  <c r="T114" s="1"/>
  <c r="N115"/>
  <c r="T115" s="1"/>
  <c r="N116"/>
  <c r="T116" s="1"/>
  <c r="N117"/>
  <c r="N118"/>
  <c r="T118" s="1"/>
  <c r="N119"/>
  <c r="T119" s="1"/>
  <c r="N120"/>
  <c r="N121"/>
  <c r="N122"/>
  <c r="T122" s="1"/>
  <c r="N123"/>
  <c r="T123" s="1"/>
  <c r="N124"/>
  <c r="T124" s="1"/>
  <c r="N125"/>
  <c r="N126"/>
  <c r="T126" s="1"/>
  <c r="N127"/>
  <c r="T127" s="1"/>
  <c r="N128"/>
  <c r="T128" s="1"/>
  <c r="N129"/>
  <c r="N130"/>
  <c r="T130" s="1"/>
  <c r="N131"/>
  <c r="T131" s="1"/>
  <c r="N132"/>
  <c r="T132" s="1"/>
  <c r="N102"/>
  <c r="T102" s="1"/>
  <c r="K117" i="14"/>
  <c r="L117" s="1"/>
  <c r="J117"/>
  <c r="K117" i="13"/>
  <c r="L117" s="1"/>
  <c r="J117"/>
  <c r="Q132" i="4"/>
  <c r="R132"/>
  <c r="S132"/>
  <c r="W132"/>
  <c r="X132"/>
  <c r="J141"/>
  <c r="T103"/>
  <c r="I141"/>
  <c r="R116"/>
  <c r="H141"/>
  <c r="F141"/>
  <c r="E141"/>
  <c r="D141"/>
  <c r="S84"/>
  <c r="S74"/>
  <c r="S72"/>
  <c r="S68"/>
  <c r="S64"/>
  <c r="S60"/>
  <c r="J95"/>
  <c r="Q85"/>
  <c r="I94"/>
  <c r="N83"/>
  <c r="T83" s="1"/>
  <c r="N79"/>
  <c r="T79" s="1"/>
  <c r="N75"/>
  <c r="T75" s="1"/>
  <c r="N71"/>
  <c r="T71" s="1"/>
  <c r="N67"/>
  <c r="T67" s="1"/>
  <c r="N63"/>
  <c r="T63" s="1"/>
  <c r="N59"/>
  <c r="T59" s="1"/>
  <c r="R84"/>
  <c r="R83"/>
  <c r="R76"/>
  <c r="R72"/>
  <c r="R71"/>
  <c r="R68"/>
  <c r="R67"/>
  <c r="R60"/>
  <c r="R56"/>
  <c r="H95"/>
  <c r="F95"/>
  <c r="E95"/>
  <c r="Q40"/>
  <c r="R40"/>
  <c r="S40"/>
  <c r="W40"/>
  <c r="X40"/>
  <c r="N40"/>
  <c r="T40" s="1"/>
  <c r="J49"/>
  <c r="J48"/>
  <c r="Q37"/>
  <c r="Q33"/>
  <c r="Q29"/>
  <c r="Q17"/>
  <c r="Q13"/>
  <c r="I48"/>
  <c r="N37"/>
  <c r="T37" s="1"/>
  <c r="N29"/>
  <c r="T29" s="1"/>
  <c r="N25"/>
  <c r="T25" s="1"/>
  <c r="N21"/>
  <c r="T21" s="1"/>
  <c r="N17"/>
  <c r="T17" s="1"/>
  <c r="N13"/>
  <c r="T13" s="1"/>
  <c r="I49"/>
  <c r="H48"/>
  <c r="H49"/>
  <c r="F49"/>
  <c r="E49"/>
  <c r="J37" i="14"/>
  <c r="K37"/>
  <c r="L37" s="1"/>
  <c r="J37" i="13"/>
  <c r="K37"/>
  <c r="L37" s="1"/>
  <c r="J76" i="14"/>
  <c r="K76"/>
  <c r="L76" s="1"/>
  <c r="J76" i="13"/>
  <c r="S129" i="4"/>
  <c r="S125"/>
  <c r="S121"/>
  <c r="S117"/>
  <c r="S113"/>
  <c r="S109"/>
  <c r="S105"/>
  <c r="T129"/>
  <c r="T125"/>
  <c r="T121"/>
  <c r="T117"/>
  <c r="T113"/>
  <c r="T109"/>
  <c r="R128"/>
  <c r="R124"/>
  <c r="R120"/>
  <c r="R112"/>
  <c r="R108"/>
  <c r="R104"/>
  <c r="R85"/>
  <c r="S85"/>
  <c r="W85"/>
  <c r="X85"/>
  <c r="S83"/>
  <c r="Q77"/>
  <c r="Q73"/>
  <c r="N85"/>
  <c r="T85" s="1"/>
  <c r="R79"/>
  <c r="R75"/>
  <c r="R63"/>
  <c r="R59"/>
  <c r="Q71"/>
  <c r="Q80"/>
  <c r="D94"/>
  <c r="Q38"/>
  <c r="Q25"/>
  <c r="Q22"/>
  <c r="N39"/>
  <c r="T39" s="1"/>
  <c r="N35"/>
  <c r="T35" s="1"/>
  <c r="N31"/>
  <c r="T31" s="1"/>
  <c r="N27"/>
  <c r="T27" s="1"/>
  <c r="N23"/>
  <c r="T23" s="1"/>
  <c r="N19"/>
  <c r="T19" s="1"/>
  <c r="N15"/>
  <c r="T15" s="1"/>
  <c r="N14"/>
  <c r="T14" s="1"/>
  <c r="N11"/>
  <c r="T11" s="1"/>
  <c r="Q34"/>
  <c r="Q30"/>
  <c r="Q26"/>
  <c r="Q18"/>
  <c r="Q14"/>
  <c r="Q10"/>
  <c r="R39"/>
  <c r="R35"/>
  <c r="R31"/>
  <c r="R27"/>
  <c r="R23"/>
  <c r="R19"/>
  <c r="R15"/>
  <c r="R11"/>
  <c r="K76" i="13"/>
  <c r="L76" s="1"/>
  <c r="N10" i="4"/>
  <c r="T10" s="1"/>
  <c r="T104"/>
  <c r="T120"/>
  <c r="N57"/>
  <c r="T57" s="1"/>
  <c r="N58"/>
  <c r="T58" s="1"/>
  <c r="N60"/>
  <c r="T60" s="1"/>
  <c r="N61"/>
  <c r="T61" s="1"/>
  <c r="N62"/>
  <c r="T62" s="1"/>
  <c r="N64"/>
  <c r="T64" s="1"/>
  <c r="N65"/>
  <c r="T65" s="1"/>
  <c r="N66"/>
  <c r="T66" s="1"/>
  <c r="N68"/>
  <c r="T68" s="1"/>
  <c r="N69"/>
  <c r="T69" s="1"/>
  <c r="N70"/>
  <c r="T70" s="1"/>
  <c r="N72"/>
  <c r="T72" s="1"/>
  <c r="N73"/>
  <c r="T73" s="1"/>
  <c r="N74"/>
  <c r="T74" s="1"/>
  <c r="N76"/>
  <c r="T76" s="1"/>
  <c r="N77"/>
  <c r="T77" s="1"/>
  <c r="N78"/>
  <c r="T78" s="1"/>
  <c r="N80"/>
  <c r="T80" s="1"/>
  <c r="N81"/>
  <c r="T81" s="1"/>
  <c r="N82"/>
  <c r="T82" s="1"/>
  <c r="N84"/>
  <c r="T84" s="1"/>
  <c r="N56"/>
  <c r="T56" s="1"/>
  <c r="N12"/>
  <c r="N16"/>
  <c r="T16" s="1"/>
  <c r="N18"/>
  <c r="T18" s="1"/>
  <c r="N20"/>
  <c r="T20" s="1"/>
  <c r="N22"/>
  <c r="T22" s="1"/>
  <c r="N24"/>
  <c r="T24" s="1"/>
  <c r="N26"/>
  <c r="T26" s="1"/>
  <c r="N28"/>
  <c r="T28" s="1"/>
  <c r="N30"/>
  <c r="T30" s="1"/>
  <c r="N32"/>
  <c r="T32" s="1"/>
  <c r="N33"/>
  <c r="T33" s="1"/>
  <c r="N34"/>
  <c r="T34" s="1"/>
  <c r="N36"/>
  <c r="T36" s="1"/>
  <c r="N38"/>
  <c r="T38" s="1"/>
  <c r="J88" i="14"/>
  <c r="J89"/>
  <c r="J90"/>
  <c r="J91"/>
  <c r="J92"/>
  <c r="J93"/>
  <c r="J94"/>
  <c r="J95"/>
  <c r="J96"/>
  <c r="J97"/>
  <c r="J98"/>
  <c r="J99"/>
  <c r="J100"/>
  <c r="J101"/>
  <c r="J102"/>
  <c r="J103"/>
  <c r="J104"/>
  <c r="J105"/>
  <c r="J106"/>
  <c r="J107"/>
  <c r="J108"/>
  <c r="J109"/>
  <c r="J110"/>
  <c r="J111"/>
  <c r="J112"/>
  <c r="J113"/>
  <c r="J114"/>
  <c r="J115"/>
  <c r="J116"/>
  <c r="J87"/>
  <c r="J88" i="13"/>
  <c r="J89"/>
  <c r="J90"/>
  <c r="J91"/>
  <c r="J92"/>
  <c r="J93"/>
  <c r="J94"/>
  <c r="J95"/>
  <c r="J96"/>
  <c r="J97"/>
  <c r="J98"/>
  <c r="J99"/>
  <c r="J100"/>
  <c r="J101"/>
  <c r="J102"/>
  <c r="J103"/>
  <c r="J104"/>
  <c r="J105"/>
  <c r="J106"/>
  <c r="J107"/>
  <c r="J108"/>
  <c r="J109"/>
  <c r="J110"/>
  <c r="J111"/>
  <c r="J112"/>
  <c r="J113"/>
  <c r="J114"/>
  <c r="J115"/>
  <c r="J116"/>
  <c r="J87"/>
  <c r="S103" i="4"/>
  <c r="S104"/>
  <c r="S106"/>
  <c r="S107"/>
  <c r="S108"/>
  <c r="S110"/>
  <c r="S111"/>
  <c r="S112"/>
  <c r="S114"/>
  <c r="S115"/>
  <c r="S116"/>
  <c r="S118"/>
  <c r="S119"/>
  <c r="S120"/>
  <c r="S122"/>
  <c r="S123"/>
  <c r="S124"/>
  <c r="S126"/>
  <c r="S127"/>
  <c r="S128"/>
  <c r="S130"/>
  <c r="S131"/>
  <c r="S102"/>
  <c r="R103"/>
  <c r="R105"/>
  <c r="R106"/>
  <c r="R107"/>
  <c r="R109"/>
  <c r="R110"/>
  <c r="R111"/>
  <c r="R113"/>
  <c r="R114"/>
  <c r="R115"/>
  <c r="R117"/>
  <c r="R118"/>
  <c r="R119"/>
  <c r="R121"/>
  <c r="R122"/>
  <c r="R123"/>
  <c r="R125"/>
  <c r="R126"/>
  <c r="R127"/>
  <c r="R129"/>
  <c r="R130"/>
  <c r="R131"/>
  <c r="Q103"/>
  <c r="Q104"/>
  <c r="Q105"/>
  <c r="Q106"/>
  <c r="Q107"/>
  <c r="Q108"/>
  <c r="Q109"/>
  <c r="Q110"/>
  <c r="Q111"/>
  <c r="Q112"/>
  <c r="Q113"/>
  <c r="Q114"/>
  <c r="Q115"/>
  <c r="Q116"/>
  <c r="Q117"/>
  <c r="Q118"/>
  <c r="Q119"/>
  <c r="Q120"/>
  <c r="Q121"/>
  <c r="Q122"/>
  <c r="Q123"/>
  <c r="Q124"/>
  <c r="Q125"/>
  <c r="Q126"/>
  <c r="Q127"/>
  <c r="Q128"/>
  <c r="Q129"/>
  <c r="Q130"/>
  <c r="Q131"/>
  <c r="Q102"/>
  <c r="J48" i="14"/>
  <c r="J49"/>
  <c r="J50"/>
  <c r="J51"/>
  <c r="J52"/>
  <c r="J53"/>
  <c r="J54"/>
  <c r="J55"/>
  <c r="J56"/>
  <c r="J57"/>
  <c r="J58"/>
  <c r="J59"/>
  <c r="J60"/>
  <c r="J61"/>
  <c r="J62"/>
  <c r="J63"/>
  <c r="J64"/>
  <c r="J65"/>
  <c r="J66"/>
  <c r="J67"/>
  <c r="J68"/>
  <c r="J69"/>
  <c r="J70"/>
  <c r="J71"/>
  <c r="J72"/>
  <c r="J73"/>
  <c r="J74"/>
  <c r="J75"/>
  <c r="J47"/>
  <c r="J48" i="13"/>
  <c r="J49"/>
  <c r="J50"/>
  <c r="J51"/>
  <c r="J52"/>
  <c r="J53"/>
  <c r="J54"/>
  <c r="J55"/>
  <c r="J56"/>
  <c r="J57"/>
  <c r="J58"/>
  <c r="J59"/>
  <c r="J60"/>
  <c r="J61"/>
  <c r="J62"/>
  <c r="J63"/>
  <c r="J64"/>
  <c r="J65"/>
  <c r="J66"/>
  <c r="J67"/>
  <c r="J68"/>
  <c r="J69"/>
  <c r="J70"/>
  <c r="J71"/>
  <c r="J72"/>
  <c r="J73"/>
  <c r="J74"/>
  <c r="J75"/>
  <c r="J47"/>
  <c r="S57" i="4"/>
  <c r="S58"/>
  <c r="S59"/>
  <c r="S61"/>
  <c r="S62"/>
  <c r="S63"/>
  <c r="S65"/>
  <c r="S66"/>
  <c r="S67"/>
  <c r="S69"/>
  <c r="S70"/>
  <c r="S71"/>
  <c r="S73"/>
  <c r="S75"/>
  <c r="S76"/>
  <c r="S77"/>
  <c r="S78"/>
  <c r="S79"/>
  <c r="S80"/>
  <c r="S81"/>
  <c r="S82"/>
  <c r="S56"/>
  <c r="R57"/>
  <c r="R58"/>
  <c r="R61"/>
  <c r="R62"/>
  <c r="R64"/>
  <c r="R65"/>
  <c r="R66"/>
  <c r="R69"/>
  <c r="R70"/>
  <c r="R73"/>
  <c r="R74"/>
  <c r="R77"/>
  <c r="R78"/>
  <c r="R80"/>
  <c r="R81"/>
  <c r="R82"/>
  <c r="Q57"/>
  <c r="Q58"/>
  <c r="Q59"/>
  <c r="Q60"/>
  <c r="Q61"/>
  <c r="Q62"/>
  <c r="Q63"/>
  <c r="Q64"/>
  <c r="Q65"/>
  <c r="Q66"/>
  <c r="Q67"/>
  <c r="Q68"/>
  <c r="Q69"/>
  <c r="Q70"/>
  <c r="Q72"/>
  <c r="Q74"/>
  <c r="Q75"/>
  <c r="Q76"/>
  <c r="Q78"/>
  <c r="Q79"/>
  <c r="Q81"/>
  <c r="Q82"/>
  <c r="Q83"/>
  <c r="Q84"/>
  <c r="Q56"/>
  <c r="J8" i="14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7"/>
  <c r="J8" i="13"/>
  <c r="J9"/>
  <c r="J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7"/>
  <c r="S11" i="4"/>
  <c r="S12"/>
  <c r="S13"/>
  <c r="S14"/>
  <c r="S15"/>
  <c r="S16"/>
  <c r="S17"/>
  <c r="S18"/>
  <c r="S19"/>
  <c r="S20"/>
  <c r="S21"/>
  <c r="S22"/>
  <c r="S23"/>
  <c r="S24"/>
  <c r="S25"/>
  <c r="S26"/>
  <c r="S27"/>
  <c r="S28"/>
  <c r="S29"/>
  <c r="S30"/>
  <c r="S31"/>
  <c r="S32"/>
  <c r="S33"/>
  <c r="S34"/>
  <c r="S35"/>
  <c r="S36"/>
  <c r="S37"/>
  <c r="S38"/>
  <c r="S39"/>
  <c r="S10"/>
  <c r="R12"/>
  <c r="R13"/>
  <c r="R14"/>
  <c r="R16"/>
  <c r="R17"/>
  <c r="R18"/>
  <c r="R20"/>
  <c r="R21"/>
  <c r="R22"/>
  <c r="R24"/>
  <c r="R25"/>
  <c r="R26"/>
  <c r="R28"/>
  <c r="R29"/>
  <c r="R30"/>
  <c r="R32"/>
  <c r="R33"/>
  <c r="R34"/>
  <c r="R36"/>
  <c r="R37"/>
  <c r="R38"/>
  <c r="R10"/>
  <c r="Q11"/>
  <c r="Q12"/>
  <c r="Q15"/>
  <c r="Q16"/>
  <c r="Q19"/>
  <c r="Q20"/>
  <c r="Q21"/>
  <c r="Q23"/>
  <c r="Q24"/>
  <c r="Q27"/>
  <c r="Q28"/>
  <c r="Q31"/>
  <c r="Q32"/>
  <c r="Q35"/>
  <c r="Q36"/>
  <c r="Q39"/>
  <c r="F140"/>
  <c r="E140"/>
  <c r="D140"/>
  <c r="F94"/>
  <c r="E94"/>
  <c r="E48"/>
  <c r="F48"/>
  <c r="D48"/>
  <c r="G141"/>
  <c r="G140"/>
  <c r="G95"/>
  <c r="G94"/>
  <c r="G49"/>
  <c r="G48"/>
  <c r="G119" i="14"/>
  <c r="G118"/>
  <c r="K116"/>
  <c r="L116" s="1"/>
  <c r="K115"/>
  <c r="L115" s="1"/>
  <c r="K114"/>
  <c r="L114" s="1"/>
  <c r="K113"/>
  <c r="L113" s="1"/>
  <c r="K112"/>
  <c r="L112" s="1"/>
  <c r="K111"/>
  <c r="L111" s="1"/>
  <c r="K110"/>
  <c r="L110" s="1"/>
  <c r="K109"/>
  <c r="L109" s="1"/>
  <c r="K108"/>
  <c r="L108" s="1"/>
  <c r="K107"/>
  <c r="L107" s="1"/>
  <c r="K106"/>
  <c r="L106" s="1"/>
  <c r="K105"/>
  <c r="L105" s="1"/>
  <c r="K104"/>
  <c r="L104" s="1"/>
  <c r="K103"/>
  <c r="L103" s="1"/>
  <c r="K102"/>
  <c r="L102" s="1"/>
  <c r="K101"/>
  <c r="L101" s="1"/>
  <c r="K100"/>
  <c r="L100" s="1"/>
  <c r="K99"/>
  <c r="L99" s="1"/>
  <c r="K98"/>
  <c r="L98" s="1"/>
  <c r="K97"/>
  <c r="L97" s="1"/>
  <c r="K96"/>
  <c r="L96" s="1"/>
  <c r="K95"/>
  <c r="L95" s="1"/>
  <c r="K94"/>
  <c r="L94" s="1"/>
  <c r="K93"/>
  <c r="L93" s="1"/>
  <c r="K92"/>
  <c r="L92" s="1"/>
  <c r="K91"/>
  <c r="L91" s="1"/>
  <c r="K90"/>
  <c r="L90" s="1"/>
  <c r="K89"/>
  <c r="L89" s="1"/>
  <c r="K88"/>
  <c r="L88" s="1"/>
  <c r="K87"/>
  <c r="L87" s="1"/>
  <c r="G79"/>
  <c r="G78"/>
  <c r="K75"/>
  <c r="L75" s="1"/>
  <c r="K74"/>
  <c r="L74" s="1"/>
  <c r="K73"/>
  <c r="L73" s="1"/>
  <c r="K72"/>
  <c r="L72" s="1"/>
  <c r="K71"/>
  <c r="L71" s="1"/>
  <c r="K70"/>
  <c r="L70" s="1"/>
  <c r="K69"/>
  <c r="L69" s="1"/>
  <c r="K68"/>
  <c r="L68" s="1"/>
  <c r="K67"/>
  <c r="L67" s="1"/>
  <c r="K66"/>
  <c r="L66" s="1"/>
  <c r="K65"/>
  <c r="L65" s="1"/>
  <c r="K64"/>
  <c r="L64" s="1"/>
  <c r="K63"/>
  <c r="L63" s="1"/>
  <c r="K62"/>
  <c r="L62" s="1"/>
  <c r="K61"/>
  <c r="L61" s="1"/>
  <c r="K60"/>
  <c r="L60" s="1"/>
  <c r="K59"/>
  <c r="L59" s="1"/>
  <c r="K58"/>
  <c r="L58" s="1"/>
  <c r="K57"/>
  <c r="L57" s="1"/>
  <c r="K56"/>
  <c r="L56" s="1"/>
  <c r="K55"/>
  <c r="L55" s="1"/>
  <c r="K54"/>
  <c r="L54" s="1"/>
  <c r="K53"/>
  <c r="L53" s="1"/>
  <c r="K52"/>
  <c r="L52" s="1"/>
  <c r="K51"/>
  <c r="L51" s="1"/>
  <c r="K50"/>
  <c r="L50" s="1"/>
  <c r="K49"/>
  <c r="L49" s="1"/>
  <c r="K48"/>
  <c r="L48" s="1"/>
  <c r="K47"/>
  <c r="L47" s="1"/>
  <c r="G39"/>
  <c r="G38"/>
  <c r="K36"/>
  <c r="L36" s="1"/>
  <c r="K35"/>
  <c r="L35" s="1"/>
  <c r="K34"/>
  <c r="L34" s="1"/>
  <c r="K33"/>
  <c r="L33" s="1"/>
  <c r="K32"/>
  <c r="L32" s="1"/>
  <c r="K31"/>
  <c r="L31" s="1"/>
  <c r="K30"/>
  <c r="L30" s="1"/>
  <c r="K29"/>
  <c r="L29" s="1"/>
  <c r="K28"/>
  <c r="L28" s="1"/>
  <c r="K27"/>
  <c r="L27" s="1"/>
  <c r="K26"/>
  <c r="L26" s="1"/>
  <c r="K25"/>
  <c r="L25" s="1"/>
  <c r="K24"/>
  <c r="L24" s="1"/>
  <c r="K23"/>
  <c r="L23" s="1"/>
  <c r="K22"/>
  <c r="L22" s="1"/>
  <c r="K21"/>
  <c r="L21" s="1"/>
  <c r="K20"/>
  <c r="L20" s="1"/>
  <c r="K19"/>
  <c r="L19" s="1"/>
  <c r="K18"/>
  <c r="L18" s="1"/>
  <c r="K17"/>
  <c r="L17" s="1"/>
  <c r="K16"/>
  <c r="L16" s="1"/>
  <c r="K15"/>
  <c r="L15" s="1"/>
  <c r="K14"/>
  <c r="L14" s="1"/>
  <c r="K13"/>
  <c r="L13" s="1"/>
  <c r="K12"/>
  <c r="L12" s="1"/>
  <c r="K11"/>
  <c r="L11" s="1"/>
  <c r="K10"/>
  <c r="L10" s="1"/>
  <c r="K9"/>
  <c r="L9" s="1"/>
  <c r="K8"/>
  <c r="L8" s="1"/>
  <c r="K7"/>
  <c r="L7" s="1"/>
  <c r="G119" i="13"/>
  <c r="G79"/>
  <c r="G118"/>
  <c r="G78"/>
  <c r="G39"/>
  <c r="G38"/>
  <c r="K116"/>
  <c r="L116" s="1"/>
  <c r="K115"/>
  <c r="L115" s="1"/>
  <c r="K114"/>
  <c r="L114" s="1"/>
  <c r="K113"/>
  <c r="L113" s="1"/>
  <c r="K112"/>
  <c r="L112" s="1"/>
  <c r="K111"/>
  <c r="L111" s="1"/>
  <c r="K110"/>
  <c r="L110" s="1"/>
  <c r="K109"/>
  <c r="L109" s="1"/>
  <c r="K108"/>
  <c r="L108" s="1"/>
  <c r="K107"/>
  <c r="L107" s="1"/>
  <c r="K106"/>
  <c r="L106" s="1"/>
  <c r="K105"/>
  <c r="L105" s="1"/>
  <c r="K104"/>
  <c r="L104" s="1"/>
  <c r="K103"/>
  <c r="L103" s="1"/>
  <c r="K102"/>
  <c r="L102" s="1"/>
  <c r="K101"/>
  <c r="L101" s="1"/>
  <c r="K100"/>
  <c r="L100" s="1"/>
  <c r="K99"/>
  <c r="L99" s="1"/>
  <c r="K98"/>
  <c r="L98" s="1"/>
  <c r="K97"/>
  <c r="L97" s="1"/>
  <c r="K96"/>
  <c r="L96" s="1"/>
  <c r="K95"/>
  <c r="L95" s="1"/>
  <c r="K94"/>
  <c r="L94" s="1"/>
  <c r="K93"/>
  <c r="L93" s="1"/>
  <c r="K92"/>
  <c r="L92" s="1"/>
  <c r="K91"/>
  <c r="L91" s="1"/>
  <c r="K90"/>
  <c r="L90" s="1"/>
  <c r="K89"/>
  <c r="L89" s="1"/>
  <c r="K88"/>
  <c r="L88" s="1"/>
  <c r="K87"/>
  <c r="L87" s="1"/>
  <c r="K75"/>
  <c r="L75" s="1"/>
  <c r="K74"/>
  <c r="L74" s="1"/>
  <c r="K73"/>
  <c r="L73" s="1"/>
  <c r="K72"/>
  <c r="L72" s="1"/>
  <c r="K71"/>
  <c r="L71" s="1"/>
  <c r="K70"/>
  <c r="L70" s="1"/>
  <c r="K69"/>
  <c r="L69" s="1"/>
  <c r="K68"/>
  <c r="L68" s="1"/>
  <c r="K67"/>
  <c r="L67" s="1"/>
  <c r="K66"/>
  <c r="L66" s="1"/>
  <c r="K65"/>
  <c r="L65" s="1"/>
  <c r="K64"/>
  <c r="L64" s="1"/>
  <c r="K63"/>
  <c r="L63" s="1"/>
  <c r="K62"/>
  <c r="L62" s="1"/>
  <c r="K61"/>
  <c r="L61" s="1"/>
  <c r="K60"/>
  <c r="L60" s="1"/>
  <c r="K59"/>
  <c r="L59" s="1"/>
  <c r="K58"/>
  <c r="L58" s="1"/>
  <c r="K57"/>
  <c r="L57" s="1"/>
  <c r="K56"/>
  <c r="L56" s="1"/>
  <c r="K55"/>
  <c r="L55" s="1"/>
  <c r="K54"/>
  <c r="L54" s="1"/>
  <c r="K53"/>
  <c r="L53" s="1"/>
  <c r="K52"/>
  <c r="L52" s="1"/>
  <c r="K51"/>
  <c r="L51" s="1"/>
  <c r="K50"/>
  <c r="L50" s="1"/>
  <c r="K49"/>
  <c r="L49" s="1"/>
  <c r="K48"/>
  <c r="L48" s="1"/>
  <c r="K47"/>
  <c r="L47" s="1"/>
  <c r="K8"/>
  <c r="L8" s="1"/>
  <c r="K9"/>
  <c r="L9" s="1"/>
  <c r="K10"/>
  <c r="L10" s="1"/>
  <c r="K11"/>
  <c r="L11" s="1"/>
  <c r="K12"/>
  <c r="L12" s="1"/>
  <c r="K13"/>
  <c r="L13" s="1"/>
  <c r="K14"/>
  <c r="L14" s="1"/>
  <c r="K15"/>
  <c r="L15" s="1"/>
  <c r="K16"/>
  <c r="L16" s="1"/>
  <c r="K17"/>
  <c r="L17" s="1"/>
  <c r="K18"/>
  <c r="L18" s="1"/>
  <c r="K19"/>
  <c r="L19" s="1"/>
  <c r="K20"/>
  <c r="L20" s="1"/>
  <c r="K21"/>
  <c r="L21" s="1"/>
  <c r="K22"/>
  <c r="L22" s="1"/>
  <c r="K23"/>
  <c r="L23" s="1"/>
  <c r="K24"/>
  <c r="L24" s="1"/>
  <c r="K25"/>
  <c r="L25" s="1"/>
  <c r="K26"/>
  <c r="L26" s="1"/>
  <c r="K27"/>
  <c r="L27" s="1"/>
  <c r="K28"/>
  <c r="L28" s="1"/>
  <c r="K29"/>
  <c r="L29" s="1"/>
  <c r="K30"/>
  <c r="L30" s="1"/>
  <c r="K31"/>
  <c r="L31" s="1"/>
  <c r="K32"/>
  <c r="L32" s="1"/>
  <c r="K33"/>
  <c r="L33" s="1"/>
  <c r="K34"/>
  <c r="L34" s="1"/>
  <c r="K35"/>
  <c r="L35" s="1"/>
  <c r="K36"/>
  <c r="L36" s="1"/>
  <c r="K7"/>
  <c r="L7" s="1"/>
  <c r="J140" i="4"/>
  <c r="I140"/>
  <c r="H140"/>
  <c r="C140"/>
  <c r="J94"/>
  <c r="H94"/>
  <c r="C48"/>
  <c r="V88"/>
  <c r="U88"/>
  <c r="V134"/>
  <c r="U134"/>
  <c r="X131"/>
  <c r="W131"/>
  <c r="X130"/>
  <c r="W130"/>
  <c r="X129"/>
  <c r="W129"/>
  <c r="X128"/>
  <c r="W128"/>
  <c r="X127"/>
  <c r="W127"/>
  <c r="X126"/>
  <c r="W126"/>
  <c r="X125"/>
  <c r="W125"/>
  <c r="X124"/>
  <c r="W124"/>
  <c r="X123"/>
  <c r="W123"/>
  <c r="X122"/>
  <c r="W122"/>
  <c r="X121"/>
  <c r="W121"/>
  <c r="X120"/>
  <c r="W120"/>
  <c r="X119"/>
  <c r="W119"/>
  <c r="X118"/>
  <c r="W118"/>
  <c r="X117"/>
  <c r="W117"/>
  <c r="X116"/>
  <c r="W116"/>
  <c r="X115"/>
  <c r="W115"/>
  <c r="X114"/>
  <c r="W114"/>
  <c r="X113"/>
  <c r="W113"/>
  <c r="X112"/>
  <c r="W112"/>
  <c r="X111"/>
  <c r="W111"/>
  <c r="X110"/>
  <c r="W110"/>
  <c r="X109"/>
  <c r="W109"/>
  <c r="X108"/>
  <c r="W108"/>
  <c r="X107"/>
  <c r="W107"/>
  <c r="X106"/>
  <c r="W106"/>
  <c r="X105"/>
  <c r="W105"/>
  <c r="X104"/>
  <c r="W104"/>
  <c r="X103"/>
  <c r="W103"/>
  <c r="X102"/>
  <c r="W102"/>
  <c r="X84"/>
  <c r="W84"/>
  <c r="X83"/>
  <c r="W83"/>
  <c r="X82"/>
  <c r="W82"/>
  <c r="X81"/>
  <c r="W81"/>
  <c r="X80"/>
  <c r="W80"/>
  <c r="X79"/>
  <c r="W79"/>
  <c r="X78"/>
  <c r="W78"/>
  <c r="X77"/>
  <c r="W77"/>
  <c r="X76"/>
  <c r="W76"/>
  <c r="X75"/>
  <c r="W75"/>
  <c r="X74"/>
  <c r="W74"/>
  <c r="X73"/>
  <c r="W73"/>
  <c r="X72"/>
  <c r="W72"/>
  <c r="X71"/>
  <c r="W71"/>
  <c r="X70"/>
  <c r="W70"/>
  <c r="X69"/>
  <c r="W69"/>
  <c r="X68"/>
  <c r="W68"/>
  <c r="X67"/>
  <c r="W67"/>
  <c r="X66"/>
  <c r="W66"/>
  <c r="X65"/>
  <c r="W65"/>
  <c r="X64"/>
  <c r="W64"/>
  <c r="X63"/>
  <c r="W63"/>
  <c r="X62"/>
  <c r="W62"/>
  <c r="X61"/>
  <c r="W61"/>
  <c r="X60"/>
  <c r="W60"/>
  <c r="X59"/>
  <c r="W59"/>
  <c r="X58"/>
  <c r="W58"/>
  <c r="X57"/>
  <c r="W57"/>
  <c r="X56"/>
  <c r="W56"/>
  <c r="X11"/>
  <c r="X12"/>
  <c r="X13"/>
  <c r="X14"/>
  <c r="X15"/>
  <c r="X16"/>
  <c r="X17"/>
  <c r="X18"/>
  <c r="X19"/>
  <c r="X20"/>
  <c r="X21"/>
  <c r="X22"/>
  <c r="X23"/>
  <c r="X24"/>
  <c r="X25"/>
  <c r="X26"/>
  <c r="X27"/>
  <c r="X28"/>
  <c r="X29"/>
  <c r="X30"/>
  <c r="X31"/>
  <c r="X32"/>
  <c r="X33"/>
  <c r="X34"/>
  <c r="X35"/>
  <c r="X36"/>
  <c r="X37"/>
  <c r="X38"/>
  <c r="X39"/>
  <c r="X10"/>
  <c r="V42"/>
  <c r="U42"/>
  <c r="W11"/>
  <c r="W12"/>
  <c r="W13"/>
  <c r="W14"/>
  <c r="W15"/>
  <c r="W16"/>
  <c r="W17"/>
  <c r="W18"/>
  <c r="W19"/>
  <c r="W20"/>
  <c r="W21"/>
  <c r="W22"/>
  <c r="W23"/>
  <c r="W24"/>
  <c r="W25"/>
  <c r="W26"/>
  <c r="W27"/>
  <c r="W28"/>
  <c r="W29"/>
  <c r="W30"/>
  <c r="W31"/>
  <c r="W32"/>
  <c r="W33"/>
  <c r="W34"/>
  <c r="W35"/>
  <c r="W36"/>
  <c r="W37"/>
  <c r="W38"/>
  <c r="W39"/>
  <c r="W10"/>
  <c r="N134" l="1"/>
  <c r="I95"/>
  <c r="C49"/>
  <c r="D49"/>
  <c r="R102"/>
  <c r="R134" s="1"/>
  <c r="S134"/>
  <c r="C141"/>
  <c r="D95"/>
  <c r="C95"/>
  <c r="C94"/>
  <c r="S88"/>
  <c r="Q88"/>
  <c r="J79" i="13"/>
  <c r="J39"/>
  <c r="M141" i="4"/>
  <c r="Q134"/>
  <c r="N88"/>
  <c r="M49"/>
  <c r="N42"/>
  <c r="T12"/>
  <c r="T42" s="1"/>
  <c r="R42"/>
  <c r="J119" i="13"/>
  <c r="W88" i="4"/>
  <c r="M95"/>
  <c r="W134"/>
  <c r="L79" i="13"/>
  <c r="L119" i="14"/>
  <c r="K119"/>
  <c r="J119"/>
  <c r="L119" i="13"/>
  <c r="K119"/>
  <c r="J79" i="14"/>
  <c r="L79"/>
  <c r="K79"/>
  <c r="K79" i="13"/>
  <c r="J39" i="14"/>
  <c r="K39"/>
  <c r="L39"/>
  <c r="L39" i="13"/>
  <c r="K39"/>
  <c r="T88" i="4"/>
  <c r="Q42"/>
  <c r="S42"/>
  <c r="W42"/>
  <c r="R88"/>
  <c r="X88"/>
  <c r="X134"/>
  <c r="X42"/>
  <c r="T134"/>
  <c r="K141" l="1"/>
  <c r="K95"/>
  <c r="L49"/>
  <c r="N141"/>
  <c r="L95"/>
  <c r="N49"/>
  <c r="N95"/>
  <c r="K49"/>
  <c r="L141"/>
</calcChain>
</file>

<file path=xl/sharedStrings.xml><?xml version="1.0" encoding="utf-8"?>
<sst xmlns="http://schemas.openxmlformats.org/spreadsheetml/2006/main" count="516" uniqueCount="46">
  <si>
    <t>PER OGNI API TPP (API Northbound TPP)</t>
  </si>
  <si>
    <t>Giorno</t>
  </si>
  <si>
    <t>Totale mensile</t>
  </si>
  <si>
    <t>Media giornaliera su base mensile</t>
  </si>
  <si>
    <t>Precondizioni:</t>
  </si>
  <si>
    <t>I report vengono condivisi con le banche su base trimestrale</t>
  </si>
  <si>
    <t>La disponibilità indicata nei seguenti KPI è calcolata al netto delle operazioni di manutenzione pianificata degli impianti</t>
  </si>
  <si>
    <t>Utenti/servizi coinvolti</t>
  </si>
  <si>
    <t>PER OGNI API ASPSP E PER OGNI ASPSP (API Southbound Banche)</t>
  </si>
  <si>
    <t>COMPLESSIVO LATO NB (API Northbound TPP)</t>
  </si>
  <si>
    <t>COMPLESSIVO LATO SB PER OGNI ASPSP (API Southbound Banche)</t>
  </si>
  <si>
    <t>LATO NB (API Northbound TPP)</t>
  </si>
  <si>
    <t>LATO SB PER OGNI ASPSP (API Southbound Banche)</t>
  </si>
  <si>
    <t>Note/ Descrizione</t>
  </si>
  <si>
    <t>Per indisponibilità del servizio si intende il tempo intercorso tra la prima di cinque chiamate consecutive ad una o diverse API andate in timeout (ogni chiamata non deve avere una risposta entro 30 secondi) e la successiva chiamata andata a buon fine lato Gateway.</t>
  </si>
  <si>
    <t>Numero totale di chiamate (OK + KO)</t>
  </si>
  <si>
    <t>Numero di chiamate con HTTP Status 5xx</t>
  </si>
  <si>
    <t>Numero di chiamate con HTTP Status 5xx (casi in cui non è stato possibile raggiungere i sistemi banca)</t>
  </si>
  <si>
    <t>Percentuale di chiamate con HTTP Status 5xx (casi in cui non è stato possibile raggiungere i sistemi banca)</t>
  </si>
  <si>
    <t>Numero di chiamate con errore applicativo</t>
  </si>
  <si>
    <r>
      <t xml:space="preserve">calcolato come:
</t>
    </r>
    <r>
      <rPr>
        <b/>
        <sz val="9"/>
        <color theme="1"/>
        <rFont val="Calibri"/>
        <family val="2"/>
        <scheme val="minor"/>
      </rPr>
      <t>tot errori applicativi / tot chiamate</t>
    </r>
  </si>
  <si>
    <r>
      <t xml:space="preserve">calcolato come:
</t>
    </r>
    <r>
      <rPr>
        <b/>
        <sz val="9"/>
        <color theme="1"/>
        <rFont val="Calibri"/>
        <family val="2"/>
        <scheme val="minor"/>
      </rPr>
      <t>tot errori di raggiungibilità/ tot chiamate</t>
    </r>
  </si>
  <si>
    <r>
      <t xml:space="preserve">calcolato come:
</t>
    </r>
    <r>
      <rPr>
        <b/>
        <sz val="9"/>
        <color theme="1"/>
        <rFont val="Calibri"/>
        <family val="2"/>
        <scheme val="minor"/>
      </rPr>
      <t>tot errori / tot chiamate</t>
    </r>
  </si>
  <si>
    <r>
      <t xml:space="preserve">calcolato come:
</t>
    </r>
    <r>
      <rPr>
        <b/>
        <sz val="9"/>
        <color theme="1"/>
        <rFont val="Calibri"/>
        <family val="2"/>
        <scheme val="minor"/>
      </rPr>
      <t>indisponibilità / 24h</t>
    </r>
  </si>
  <si>
    <r>
      <t xml:space="preserve">calcolato come:
</t>
    </r>
    <r>
      <rPr>
        <b/>
        <sz val="9"/>
        <color theme="1"/>
        <rFont val="Calibri"/>
        <family val="2"/>
        <scheme val="minor"/>
      </rPr>
      <t>100 - %downtime</t>
    </r>
  </si>
  <si>
    <t>Durata media (ms)</t>
  </si>
  <si>
    <t>Tempo di indisponibilità</t>
  </si>
  <si>
    <t>Numero di chiamate</t>
  </si>
  <si>
    <t>Numero di errori</t>
  </si>
  <si>
    <t>Percentuale errori</t>
  </si>
  <si>
    <t>Tasso di errori applicativi</t>
  </si>
  <si>
    <t>Tasso di errori per irraggiungibilità</t>
  </si>
  <si>
    <t>% downtime</t>
  </si>
  <si>
    <t>% uptime</t>
  </si>
  <si>
    <t>n.a.</t>
  </si>
  <si>
    <t>KPI</t>
  </si>
  <si>
    <t>Numero di chiamate con errori</t>
  </si>
  <si>
    <t>PER OGNI API
SERVIZI IB/MB</t>
  </si>
  <si>
    <t>Chiamate di tipo AISP
(Art.36(1)(a) RTS)</t>
  </si>
  <si>
    <t>Chiamate di tipo PISP
(Art.66(4)(b) PSD2, Art.36(1)(b) RTS)</t>
  </si>
  <si>
    <t>Chiamate di tipo CBPII
(Art.65(3) PSD2, Art.36(1)(c) RTS)</t>
  </si>
  <si>
    <t>STATISTICA COMPLESSIVA CBI GLOBE (NB + SB)</t>
  </si>
  <si>
    <t>API MB+</t>
  </si>
  <si>
    <t>API SERVIZI IB/MB</t>
  </si>
  <si>
    <t>PER OGNI API MB+</t>
  </si>
  <si>
    <t>PER OGNI API SERVIZI IB/MB</t>
  </si>
</sst>
</file>

<file path=xl/styles.xml><?xml version="1.0" encoding="utf-8"?>
<styleSheet xmlns="http://schemas.openxmlformats.org/spreadsheetml/2006/main">
  <numFmts count="1">
    <numFmt numFmtId="164" formatCode="#,##0.000"/>
  </numFmts>
  <fonts count="7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5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16" fontId="5" fillId="0" borderId="1" xfId="0" applyNumberFormat="1" applyFont="1" applyBorder="1" applyAlignment="1">
      <alignment vertical="center"/>
    </xf>
    <xf numFmtId="3" fontId="5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4" borderId="1" xfId="0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5" fillId="0" borderId="1" xfId="0" applyNumberFormat="1" applyFont="1" applyBorder="1" applyAlignment="1">
      <alignment vertical="center"/>
    </xf>
    <xf numFmtId="164" fontId="5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horizontal="right" vertical="center"/>
    </xf>
    <xf numFmtId="3" fontId="4" fillId="0" borderId="1" xfId="0" applyNumberFormat="1" applyFont="1" applyBorder="1" applyAlignment="1">
      <alignment vertical="center"/>
    </xf>
    <xf numFmtId="4" fontId="4" fillId="0" borderId="1" xfId="0" applyNumberFormat="1" applyFont="1" applyBorder="1" applyAlignment="1">
      <alignment horizontal="right" vertical="center"/>
    </xf>
    <xf numFmtId="4" fontId="4" fillId="0" borderId="1" xfId="0" applyNumberFormat="1" applyFont="1" applyBorder="1" applyAlignment="1">
      <alignment vertical="center"/>
    </xf>
    <xf numFmtId="0" fontId="4" fillId="0" borderId="1" xfId="0" applyFont="1" applyBorder="1" applyAlignment="1">
      <alignment horizontal="right" vertical="center" wrapText="1"/>
    </xf>
    <xf numFmtId="16" fontId="5" fillId="5" borderId="1" xfId="0" applyNumberFormat="1" applyFont="1" applyFill="1" applyBorder="1" applyAlignment="1">
      <alignment vertical="center"/>
    </xf>
    <xf numFmtId="16" fontId="5" fillId="4" borderId="1" xfId="0" applyNumberFormat="1" applyFont="1" applyFill="1" applyBorder="1" applyAlignment="1">
      <alignment vertical="center"/>
    </xf>
    <xf numFmtId="164" fontId="4" fillId="0" borderId="1" xfId="0" applyNumberFormat="1" applyFont="1" applyBorder="1" applyAlignment="1">
      <alignment vertical="center"/>
    </xf>
    <xf numFmtId="0" fontId="3" fillId="4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right" vertical="center"/>
    </xf>
    <xf numFmtId="164" fontId="4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17" fontId="1" fillId="6" borderId="1" xfId="0" applyNumberFormat="1" applyFont="1" applyFill="1" applyBorder="1" applyAlignment="1">
      <alignment horizontal="center" vertical="center"/>
    </xf>
    <xf numFmtId="3" fontId="4" fillId="0" borderId="1" xfId="0" applyNumberFormat="1" applyFont="1" applyBorder="1" applyAlignment="1">
      <alignment horizontal="right" vertical="center"/>
    </xf>
    <xf numFmtId="16" fontId="5" fillId="0" borderId="1" xfId="0" applyNumberFormat="1" applyFont="1" applyFill="1" applyBorder="1" applyAlignment="1">
      <alignment vertical="center"/>
    </xf>
    <xf numFmtId="10" fontId="5" fillId="0" borderId="1" xfId="0" applyNumberFormat="1" applyFont="1" applyBorder="1" applyAlignment="1">
      <alignment vertical="center"/>
    </xf>
    <xf numFmtId="10" fontId="4" fillId="0" borderId="1" xfId="0" applyNumberFormat="1" applyFont="1" applyBorder="1" applyAlignment="1">
      <alignment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B1:X141"/>
  <sheetViews>
    <sheetView tabSelected="1" workbookViewId="0">
      <selection activeCell="D184" sqref="D184"/>
    </sheetView>
  </sheetViews>
  <sheetFormatPr defaultRowHeight="12.75"/>
  <cols>
    <col min="1" max="1" width="3.28515625" style="1" customWidth="1"/>
    <col min="2" max="2" width="15.28515625" style="1" bestFit="1" customWidth="1"/>
    <col min="3" max="3" width="16.7109375" style="1" customWidth="1"/>
    <col min="4" max="4" width="20.140625" style="1" bestFit="1" customWidth="1"/>
    <col min="5" max="7" width="20.140625" style="1" customWidth="1"/>
    <col min="8" max="9" width="22.5703125" style="1" bestFit="1" customWidth="1"/>
    <col min="10" max="10" width="19.5703125" style="1" bestFit="1" customWidth="1"/>
    <col min="11" max="11" width="20.7109375" style="1" bestFit="1" customWidth="1"/>
    <col min="12" max="12" width="28.28515625" style="1" bestFit="1" customWidth="1"/>
    <col min="13" max="13" width="16" style="1" bestFit="1" customWidth="1"/>
    <col min="14" max="14" width="17.140625" style="1" bestFit="1" customWidth="1"/>
    <col min="15" max="16" width="16" style="1" bestFit="1" customWidth="1"/>
    <col min="17" max="17" width="23.42578125" style="1" bestFit="1" customWidth="1"/>
    <col min="18" max="18" width="32" style="1" bestFit="1" customWidth="1"/>
    <col min="19" max="19" width="23.42578125" style="1" bestFit="1" customWidth="1"/>
    <col min="20" max="20" width="32" style="1" bestFit="1" customWidth="1"/>
    <col min="21" max="22" width="12.42578125" style="1" bestFit="1" customWidth="1"/>
    <col min="23" max="23" width="21.28515625" style="1" customWidth="1"/>
    <col min="24" max="24" width="9.7109375" style="1" bestFit="1" customWidth="1"/>
    <col min="25" max="16384" width="9.140625" style="1"/>
  </cols>
  <sheetData>
    <row r="1" spans="2:24">
      <c r="B1" s="8" t="s">
        <v>4</v>
      </c>
    </row>
    <row r="2" spans="2:24">
      <c r="B2" s="1">
        <v>1</v>
      </c>
      <c r="C2" s="1" t="s">
        <v>5</v>
      </c>
    </row>
    <row r="3" spans="2:24">
      <c r="B3" s="1">
        <v>2</v>
      </c>
      <c r="C3" s="1" t="s">
        <v>6</v>
      </c>
    </row>
    <row r="6" spans="2:24">
      <c r="B6" s="1" t="s">
        <v>35</v>
      </c>
      <c r="C6" s="11">
        <v>1</v>
      </c>
      <c r="D6" s="11">
        <v>2</v>
      </c>
      <c r="E6" s="11">
        <v>3</v>
      </c>
      <c r="F6" s="11">
        <v>4</v>
      </c>
      <c r="G6" s="11">
        <v>5</v>
      </c>
      <c r="H6" s="11">
        <v>6</v>
      </c>
      <c r="I6" s="11">
        <v>7</v>
      </c>
      <c r="J6" s="11">
        <v>8</v>
      </c>
      <c r="K6" s="11">
        <v>9</v>
      </c>
      <c r="L6" s="11">
        <v>10</v>
      </c>
      <c r="M6" s="11">
        <v>11</v>
      </c>
      <c r="N6" s="11">
        <v>12</v>
      </c>
      <c r="O6" s="11">
        <v>13</v>
      </c>
      <c r="P6" s="11">
        <v>14</v>
      </c>
      <c r="Q6" s="11">
        <v>15</v>
      </c>
      <c r="R6" s="11">
        <v>16</v>
      </c>
      <c r="S6" s="11">
        <v>17</v>
      </c>
      <c r="T6" s="11">
        <v>18</v>
      </c>
      <c r="U6" s="11">
        <v>19</v>
      </c>
      <c r="V6" s="11">
        <v>20</v>
      </c>
      <c r="W6" s="11">
        <v>21</v>
      </c>
      <c r="X6" s="11">
        <v>22</v>
      </c>
    </row>
    <row r="7" spans="2:24" ht="63.75">
      <c r="B7" s="6" t="s">
        <v>7</v>
      </c>
      <c r="C7" s="2" t="s">
        <v>0</v>
      </c>
      <c r="D7" s="2" t="s">
        <v>8</v>
      </c>
      <c r="E7" s="2" t="s">
        <v>8</v>
      </c>
      <c r="F7" s="2" t="s">
        <v>8</v>
      </c>
      <c r="G7" s="2" t="s">
        <v>8</v>
      </c>
      <c r="H7" s="2" t="s">
        <v>9</v>
      </c>
      <c r="I7" s="2" t="s">
        <v>10</v>
      </c>
      <c r="J7" s="2" t="s">
        <v>11</v>
      </c>
      <c r="K7" s="2" t="s">
        <v>12</v>
      </c>
      <c r="L7" s="2" t="s">
        <v>11</v>
      </c>
      <c r="M7" s="2" t="s">
        <v>12</v>
      </c>
      <c r="N7" s="2" t="s">
        <v>12</v>
      </c>
      <c r="O7" s="2" t="s">
        <v>11</v>
      </c>
      <c r="P7" s="2" t="s">
        <v>12</v>
      </c>
      <c r="Q7" s="2" t="s">
        <v>11</v>
      </c>
      <c r="R7" s="2" t="s">
        <v>11</v>
      </c>
      <c r="S7" s="2" t="s">
        <v>12</v>
      </c>
      <c r="T7" s="2" t="s">
        <v>12</v>
      </c>
      <c r="U7" s="2" t="s">
        <v>11</v>
      </c>
      <c r="V7" s="2" t="s">
        <v>12</v>
      </c>
      <c r="W7" s="2" t="s">
        <v>11</v>
      </c>
      <c r="X7" s="2" t="s">
        <v>12</v>
      </c>
    </row>
    <row r="8" spans="2:24" ht="144">
      <c r="B8" s="7" t="s">
        <v>13</v>
      </c>
      <c r="C8" s="9"/>
      <c r="D8" s="10"/>
      <c r="E8" s="10" t="s">
        <v>38</v>
      </c>
      <c r="F8" s="10" t="s">
        <v>39</v>
      </c>
      <c r="G8" s="10" t="s">
        <v>40</v>
      </c>
      <c r="H8" s="10" t="s">
        <v>14</v>
      </c>
      <c r="I8" s="10" t="s">
        <v>14</v>
      </c>
      <c r="J8" s="10" t="s">
        <v>15</v>
      </c>
      <c r="K8" s="10" t="s">
        <v>15</v>
      </c>
      <c r="L8" s="10" t="s">
        <v>16</v>
      </c>
      <c r="M8" s="10" t="s">
        <v>17</v>
      </c>
      <c r="N8" s="10" t="s">
        <v>18</v>
      </c>
      <c r="O8" s="10" t="s">
        <v>19</v>
      </c>
      <c r="P8" s="10" t="s">
        <v>19</v>
      </c>
      <c r="Q8" s="10" t="s">
        <v>20</v>
      </c>
      <c r="R8" s="10" t="s">
        <v>21</v>
      </c>
      <c r="S8" s="10" t="s">
        <v>22</v>
      </c>
      <c r="T8" s="10" t="s">
        <v>21</v>
      </c>
      <c r="U8" s="10" t="s">
        <v>23</v>
      </c>
      <c r="V8" s="10" t="s">
        <v>23</v>
      </c>
      <c r="W8" s="10" t="s">
        <v>24</v>
      </c>
      <c r="X8" s="10" t="s">
        <v>24</v>
      </c>
    </row>
    <row r="9" spans="2:24">
      <c r="B9" s="3" t="s">
        <v>1</v>
      </c>
      <c r="C9" s="12" t="s">
        <v>25</v>
      </c>
      <c r="D9" s="12" t="s">
        <v>25</v>
      </c>
      <c r="E9" s="12" t="s">
        <v>25</v>
      </c>
      <c r="F9" s="12" t="s">
        <v>25</v>
      </c>
      <c r="G9" s="12" t="s">
        <v>25</v>
      </c>
      <c r="H9" s="12" t="s">
        <v>26</v>
      </c>
      <c r="I9" s="12" t="s">
        <v>26</v>
      </c>
      <c r="J9" s="12" t="s">
        <v>27</v>
      </c>
      <c r="K9" s="12" t="s">
        <v>27</v>
      </c>
      <c r="L9" s="12" t="s">
        <v>28</v>
      </c>
      <c r="M9" s="12" t="s">
        <v>28</v>
      </c>
      <c r="N9" s="12" t="s">
        <v>29</v>
      </c>
      <c r="O9" s="12" t="s">
        <v>28</v>
      </c>
      <c r="P9" s="12" t="s">
        <v>28</v>
      </c>
      <c r="Q9" s="12" t="s">
        <v>30</v>
      </c>
      <c r="R9" s="12" t="s">
        <v>31</v>
      </c>
      <c r="S9" s="12" t="s">
        <v>30</v>
      </c>
      <c r="T9" s="12" t="s">
        <v>31</v>
      </c>
      <c r="U9" s="12" t="s">
        <v>32</v>
      </c>
      <c r="V9" s="12" t="s">
        <v>32</v>
      </c>
      <c r="W9" s="12" t="s">
        <v>33</v>
      </c>
      <c r="X9" s="12" t="s">
        <v>33</v>
      </c>
    </row>
    <row r="10" spans="2:24">
      <c r="B10" s="31">
        <v>44105</v>
      </c>
      <c r="C10" s="13">
        <v>610.41071428571433</v>
      </c>
      <c r="D10" s="13">
        <v>551.79999999999995</v>
      </c>
      <c r="E10" s="13">
        <v>646.5</v>
      </c>
      <c r="F10" s="13">
        <v>173</v>
      </c>
      <c r="G10" s="14">
        <v>0</v>
      </c>
      <c r="H10" s="14">
        <v>0</v>
      </c>
      <c r="I10" s="14">
        <v>0</v>
      </c>
      <c r="J10" s="5">
        <v>82</v>
      </c>
      <c r="K10" s="5">
        <v>21</v>
      </c>
      <c r="L10" s="5">
        <v>0</v>
      </c>
      <c r="M10" s="5">
        <v>2</v>
      </c>
      <c r="N10" s="32">
        <f t="shared" ref="N10:N40" si="0">IF(M10=0,0,M10/K10)</f>
        <v>9.5238095238095233E-2</v>
      </c>
      <c r="O10" s="5">
        <v>6</v>
      </c>
      <c r="P10" s="5">
        <v>2</v>
      </c>
      <c r="Q10" s="32">
        <f>IF(O10=0,0,O10/J10)</f>
        <v>7.3170731707317069E-2</v>
      </c>
      <c r="R10" s="32">
        <f>IF(L10=0,0,L10/J10)</f>
        <v>0</v>
      </c>
      <c r="S10" s="32">
        <f>IF(P10=0,0,P10/K10)</f>
        <v>9.5238095238095233E-2</v>
      </c>
      <c r="T10" s="32">
        <f>IF(N10=0,0,N10/K10)</f>
        <v>4.5351473922902496E-3</v>
      </c>
      <c r="U10" s="13">
        <v>0</v>
      </c>
      <c r="V10" s="13">
        <v>0</v>
      </c>
      <c r="W10" s="13">
        <f>100-U10</f>
        <v>100</v>
      </c>
      <c r="X10" s="13">
        <f>100-V10</f>
        <v>100</v>
      </c>
    </row>
    <row r="11" spans="2:24">
      <c r="B11" s="20">
        <v>44106</v>
      </c>
      <c r="C11" s="13">
        <v>875.66033333333326</v>
      </c>
      <c r="D11" s="13">
        <v>1060.9124999999999</v>
      </c>
      <c r="E11" s="13">
        <v>1060.9124999999999</v>
      </c>
      <c r="F11" s="13">
        <v>0</v>
      </c>
      <c r="G11" s="14">
        <v>0</v>
      </c>
      <c r="H11" s="14">
        <v>0</v>
      </c>
      <c r="I11" s="14">
        <v>0</v>
      </c>
      <c r="J11" s="5">
        <v>29</v>
      </c>
      <c r="K11" s="5">
        <v>16</v>
      </c>
      <c r="L11" s="5">
        <v>0</v>
      </c>
      <c r="M11" s="5">
        <v>3</v>
      </c>
      <c r="N11" s="32">
        <f t="shared" si="0"/>
        <v>0.1875</v>
      </c>
      <c r="O11" s="5">
        <v>4</v>
      </c>
      <c r="P11" s="5">
        <v>0</v>
      </c>
      <c r="Q11" s="32">
        <f t="shared" ref="Q11:Q39" si="1">IF(O11=0,0,O11/J11)</f>
        <v>0.13793103448275862</v>
      </c>
      <c r="R11" s="32">
        <f t="shared" ref="R11:R39" si="2">IF(L11=0,0,L11/J11)</f>
        <v>0</v>
      </c>
      <c r="S11" s="32">
        <f t="shared" ref="S11:S39" si="3">IF(P11=0,0,P11/K11)</f>
        <v>0</v>
      </c>
      <c r="T11" s="32">
        <f t="shared" ref="T11:T39" si="4">IF(N11=0,0,N11/K11)</f>
        <v>1.171875E-2</v>
      </c>
      <c r="U11" s="13">
        <v>0</v>
      </c>
      <c r="V11" s="13">
        <v>0</v>
      </c>
      <c r="W11" s="13">
        <f t="shared" ref="W11:W39" si="5">100-U11</f>
        <v>100</v>
      </c>
      <c r="X11" s="13">
        <f t="shared" ref="X11:X39" si="6">100-V11</f>
        <v>100</v>
      </c>
    </row>
    <row r="12" spans="2:24">
      <c r="B12" s="20">
        <v>44107</v>
      </c>
      <c r="C12" s="13">
        <v>552.30300000000011</v>
      </c>
      <c r="D12" s="13">
        <v>602.44633333333331</v>
      </c>
      <c r="E12" s="13">
        <v>821.16949999999997</v>
      </c>
      <c r="F12" s="13">
        <v>165</v>
      </c>
      <c r="G12" s="14">
        <v>0</v>
      </c>
      <c r="H12" s="14">
        <v>0</v>
      </c>
      <c r="I12" s="14">
        <v>0</v>
      </c>
      <c r="J12" s="5">
        <v>31</v>
      </c>
      <c r="K12" s="5">
        <v>16</v>
      </c>
      <c r="L12" s="5">
        <v>0</v>
      </c>
      <c r="M12" s="5">
        <v>3</v>
      </c>
      <c r="N12" s="32">
        <f t="shared" si="0"/>
        <v>0.1875</v>
      </c>
      <c r="O12" s="5">
        <v>5</v>
      </c>
      <c r="P12" s="5">
        <v>0</v>
      </c>
      <c r="Q12" s="32">
        <f t="shared" si="1"/>
        <v>0.16129032258064516</v>
      </c>
      <c r="R12" s="32">
        <f t="shared" si="2"/>
        <v>0</v>
      </c>
      <c r="S12" s="32">
        <f t="shared" si="3"/>
        <v>0</v>
      </c>
      <c r="T12" s="32">
        <f t="shared" si="4"/>
        <v>1.171875E-2</v>
      </c>
      <c r="U12" s="13">
        <v>0</v>
      </c>
      <c r="V12" s="13">
        <v>0</v>
      </c>
      <c r="W12" s="13">
        <f t="shared" si="5"/>
        <v>100</v>
      </c>
      <c r="X12" s="13">
        <f t="shared" si="6"/>
        <v>100</v>
      </c>
    </row>
    <row r="13" spans="2:24">
      <c r="B13" s="31">
        <v>44108</v>
      </c>
      <c r="C13" s="13">
        <v>1965.6490000000001</v>
      </c>
      <c r="D13" s="13">
        <v>773.97775000000001</v>
      </c>
      <c r="E13" s="13">
        <v>973.84533333333331</v>
      </c>
      <c r="F13" s="13">
        <v>174.375</v>
      </c>
      <c r="G13" s="14">
        <v>0</v>
      </c>
      <c r="H13" s="14">
        <v>0</v>
      </c>
      <c r="I13" s="14">
        <v>0</v>
      </c>
      <c r="J13" s="5">
        <v>66</v>
      </c>
      <c r="K13" s="5">
        <v>28</v>
      </c>
      <c r="L13" s="5">
        <v>0</v>
      </c>
      <c r="M13" s="5">
        <v>4</v>
      </c>
      <c r="N13" s="32">
        <f t="shared" si="0"/>
        <v>0.14285714285714285</v>
      </c>
      <c r="O13" s="5">
        <v>6</v>
      </c>
      <c r="P13" s="5">
        <v>0</v>
      </c>
      <c r="Q13" s="32">
        <f t="shared" si="1"/>
        <v>9.0909090909090912E-2</v>
      </c>
      <c r="R13" s="32">
        <f t="shared" si="2"/>
        <v>0</v>
      </c>
      <c r="S13" s="32">
        <f t="shared" si="3"/>
        <v>0</v>
      </c>
      <c r="T13" s="32">
        <f t="shared" si="4"/>
        <v>5.1020408163265302E-3</v>
      </c>
      <c r="U13" s="13">
        <v>0</v>
      </c>
      <c r="V13" s="13">
        <v>0</v>
      </c>
      <c r="W13" s="13">
        <f t="shared" si="5"/>
        <v>100</v>
      </c>
      <c r="X13" s="13">
        <f t="shared" si="6"/>
        <v>100</v>
      </c>
    </row>
    <row r="14" spans="2:24">
      <c r="B14" s="21">
        <v>44109</v>
      </c>
      <c r="C14" s="13">
        <v>634.50760000000002</v>
      </c>
      <c r="D14" s="13">
        <v>692.57399999999996</v>
      </c>
      <c r="E14" s="13">
        <v>858.86099999999999</v>
      </c>
      <c r="F14" s="13">
        <v>360</v>
      </c>
      <c r="G14" s="14">
        <v>0</v>
      </c>
      <c r="H14" s="14">
        <v>0</v>
      </c>
      <c r="I14" s="14">
        <v>0</v>
      </c>
      <c r="J14" s="5">
        <v>31</v>
      </c>
      <c r="K14" s="5">
        <v>16</v>
      </c>
      <c r="L14" s="5">
        <v>0</v>
      </c>
      <c r="M14" s="5">
        <v>2</v>
      </c>
      <c r="N14" s="32">
        <f t="shared" si="0"/>
        <v>0.125</v>
      </c>
      <c r="O14" s="5">
        <v>4</v>
      </c>
      <c r="P14" s="5">
        <v>0</v>
      </c>
      <c r="Q14" s="32">
        <f t="shared" si="1"/>
        <v>0.12903225806451613</v>
      </c>
      <c r="R14" s="32">
        <f t="shared" si="2"/>
        <v>0</v>
      </c>
      <c r="S14" s="32">
        <f t="shared" si="3"/>
        <v>0</v>
      </c>
      <c r="T14" s="32">
        <f t="shared" si="4"/>
        <v>7.8125E-3</v>
      </c>
      <c r="U14" s="13">
        <v>0</v>
      </c>
      <c r="V14" s="13">
        <v>0</v>
      </c>
      <c r="W14" s="13">
        <f t="shared" si="5"/>
        <v>100</v>
      </c>
      <c r="X14" s="13">
        <f t="shared" si="6"/>
        <v>100</v>
      </c>
    </row>
    <row r="15" spans="2:24">
      <c r="B15" s="4">
        <v>44110</v>
      </c>
      <c r="C15" s="13">
        <v>498.42937499999999</v>
      </c>
      <c r="D15" s="13">
        <v>548.79880000000003</v>
      </c>
      <c r="E15" s="13">
        <v>606.92700000000002</v>
      </c>
      <c r="F15" s="13">
        <v>316.286</v>
      </c>
      <c r="G15" s="14">
        <v>0</v>
      </c>
      <c r="H15" s="14">
        <v>0</v>
      </c>
      <c r="I15" s="14">
        <v>0</v>
      </c>
      <c r="J15" s="5">
        <v>109</v>
      </c>
      <c r="K15" s="5">
        <v>35</v>
      </c>
      <c r="L15" s="5">
        <v>0</v>
      </c>
      <c r="M15" s="5">
        <v>4</v>
      </c>
      <c r="N15" s="32">
        <f t="shared" si="0"/>
        <v>0.11428571428571428</v>
      </c>
      <c r="O15" s="5">
        <v>17</v>
      </c>
      <c r="P15" s="5">
        <v>8</v>
      </c>
      <c r="Q15" s="32">
        <f t="shared" si="1"/>
        <v>0.15596330275229359</v>
      </c>
      <c r="R15" s="32">
        <f t="shared" si="2"/>
        <v>0</v>
      </c>
      <c r="S15" s="32">
        <f t="shared" si="3"/>
        <v>0.22857142857142856</v>
      </c>
      <c r="T15" s="32">
        <f t="shared" si="4"/>
        <v>3.2653061224489793E-3</v>
      </c>
      <c r="U15" s="13">
        <v>0</v>
      </c>
      <c r="V15" s="13">
        <v>0</v>
      </c>
      <c r="W15" s="13">
        <f t="shared" si="5"/>
        <v>100</v>
      </c>
      <c r="X15" s="13">
        <f t="shared" si="6"/>
        <v>100</v>
      </c>
    </row>
    <row r="16" spans="2:24">
      <c r="B16" s="31">
        <v>44111</v>
      </c>
      <c r="C16" s="13">
        <v>535.31499999999994</v>
      </c>
      <c r="D16" s="13">
        <v>607.92566666666664</v>
      </c>
      <c r="E16" s="13">
        <v>820.88850000000002</v>
      </c>
      <c r="F16" s="13">
        <v>182</v>
      </c>
      <c r="G16" s="14">
        <v>0</v>
      </c>
      <c r="H16" s="14">
        <v>0</v>
      </c>
      <c r="I16" s="14">
        <v>0</v>
      </c>
      <c r="J16" s="5">
        <v>66</v>
      </c>
      <c r="K16" s="5">
        <v>16</v>
      </c>
      <c r="L16" s="5">
        <v>0</v>
      </c>
      <c r="M16" s="5">
        <v>3</v>
      </c>
      <c r="N16" s="32">
        <f t="shared" si="0"/>
        <v>0.1875</v>
      </c>
      <c r="O16" s="5">
        <v>4</v>
      </c>
      <c r="P16" s="5">
        <v>0</v>
      </c>
      <c r="Q16" s="32">
        <f t="shared" si="1"/>
        <v>6.0606060606060608E-2</v>
      </c>
      <c r="R16" s="32">
        <f t="shared" si="2"/>
        <v>0</v>
      </c>
      <c r="S16" s="32">
        <f t="shared" si="3"/>
        <v>0</v>
      </c>
      <c r="T16" s="32">
        <f t="shared" si="4"/>
        <v>1.171875E-2</v>
      </c>
      <c r="U16" s="13">
        <v>0</v>
      </c>
      <c r="V16" s="13">
        <v>0</v>
      </c>
      <c r="W16" s="13">
        <f t="shared" si="5"/>
        <v>100</v>
      </c>
      <c r="X16" s="13">
        <f t="shared" si="6"/>
        <v>100</v>
      </c>
    </row>
    <row r="17" spans="2:24">
      <c r="B17" s="31">
        <v>44112</v>
      </c>
      <c r="C17" s="13">
        <v>653.00139999999999</v>
      </c>
      <c r="D17" s="13">
        <v>696.69433333333336</v>
      </c>
      <c r="E17" s="13">
        <v>969.29150000000004</v>
      </c>
      <c r="F17" s="13">
        <v>151.5</v>
      </c>
      <c r="G17" s="14">
        <v>0</v>
      </c>
      <c r="H17" s="14">
        <v>0</v>
      </c>
      <c r="I17" s="14">
        <v>0</v>
      </c>
      <c r="J17" s="5">
        <v>67</v>
      </c>
      <c r="K17" s="5">
        <v>16</v>
      </c>
      <c r="L17" s="5">
        <v>0</v>
      </c>
      <c r="M17" s="5">
        <v>4</v>
      </c>
      <c r="N17" s="32">
        <f t="shared" si="0"/>
        <v>0.25</v>
      </c>
      <c r="O17" s="5">
        <v>4</v>
      </c>
      <c r="P17" s="5">
        <v>0</v>
      </c>
      <c r="Q17" s="32">
        <f t="shared" si="1"/>
        <v>5.9701492537313432E-2</v>
      </c>
      <c r="R17" s="32">
        <f t="shared" si="2"/>
        <v>0</v>
      </c>
      <c r="S17" s="32">
        <f t="shared" si="3"/>
        <v>0</v>
      </c>
      <c r="T17" s="32">
        <f t="shared" si="4"/>
        <v>1.5625E-2</v>
      </c>
      <c r="U17" s="13">
        <v>0</v>
      </c>
      <c r="V17" s="13">
        <v>0</v>
      </c>
      <c r="W17" s="13">
        <f t="shared" si="5"/>
        <v>100</v>
      </c>
      <c r="X17" s="13">
        <f t="shared" si="6"/>
        <v>100</v>
      </c>
    </row>
    <row r="18" spans="2:24">
      <c r="B18" s="20">
        <v>44113</v>
      </c>
      <c r="C18" s="13">
        <v>675.327</v>
      </c>
      <c r="D18" s="13">
        <v>562.14</v>
      </c>
      <c r="E18" s="13">
        <v>670.17499999999995</v>
      </c>
      <c r="F18" s="13">
        <v>130</v>
      </c>
      <c r="G18" s="14">
        <v>0</v>
      </c>
      <c r="H18" s="14">
        <v>0</v>
      </c>
      <c r="I18" s="14">
        <v>0</v>
      </c>
      <c r="J18" s="5">
        <v>59</v>
      </c>
      <c r="K18" s="5">
        <v>23</v>
      </c>
      <c r="L18" s="5">
        <v>0</v>
      </c>
      <c r="M18" s="5">
        <v>1</v>
      </c>
      <c r="N18" s="32">
        <f t="shared" si="0"/>
        <v>4.3478260869565216E-2</v>
      </c>
      <c r="O18" s="5">
        <v>8</v>
      </c>
      <c r="P18" s="5">
        <v>3</v>
      </c>
      <c r="Q18" s="32">
        <f t="shared" si="1"/>
        <v>0.13559322033898305</v>
      </c>
      <c r="R18" s="32">
        <f t="shared" si="2"/>
        <v>0</v>
      </c>
      <c r="S18" s="32">
        <f t="shared" si="3"/>
        <v>0.13043478260869565</v>
      </c>
      <c r="T18" s="32">
        <f t="shared" si="4"/>
        <v>1.890359168241966E-3</v>
      </c>
      <c r="U18" s="13">
        <v>0</v>
      </c>
      <c r="V18" s="13">
        <v>0</v>
      </c>
      <c r="W18" s="13">
        <f t="shared" si="5"/>
        <v>100</v>
      </c>
      <c r="X18" s="13">
        <f t="shared" si="6"/>
        <v>100</v>
      </c>
    </row>
    <row r="19" spans="2:24">
      <c r="B19" s="20">
        <v>44114</v>
      </c>
      <c r="C19" s="13">
        <v>670.3775714285714</v>
      </c>
      <c r="D19" s="13">
        <v>557.76900000000001</v>
      </c>
      <c r="E19" s="13">
        <v>658.41949999999997</v>
      </c>
      <c r="F19" s="13">
        <v>155.167</v>
      </c>
      <c r="G19" s="14">
        <v>0</v>
      </c>
      <c r="H19" s="14">
        <v>0</v>
      </c>
      <c r="I19" s="14">
        <v>0</v>
      </c>
      <c r="J19" s="5">
        <v>89</v>
      </c>
      <c r="K19" s="5">
        <v>28</v>
      </c>
      <c r="L19" s="5">
        <v>0</v>
      </c>
      <c r="M19" s="5">
        <v>1</v>
      </c>
      <c r="N19" s="32">
        <f t="shared" si="0"/>
        <v>3.5714285714285712E-2</v>
      </c>
      <c r="O19" s="5">
        <v>6</v>
      </c>
      <c r="P19" s="5">
        <v>2</v>
      </c>
      <c r="Q19" s="32">
        <f t="shared" si="1"/>
        <v>6.741573033707865E-2</v>
      </c>
      <c r="R19" s="32">
        <f t="shared" si="2"/>
        <v>0</v>
      </c>
      <c r="S19" s="32">
        <f t="shared" si="3"/>
        <v>7.1428571428571425E-2</v>
      </c>
      <c r="T19" s="32">
        <f t="shared" si="4"/>
        <v>1.2755102040816326E-3</v>
      </c>
      <c r="U19" s="13">
        <v>0</v>
      </c>
      <c r="V19" s="13">
        <v>0</v>
      </c>
      <c r="W19" s="13">
        <f t="shared" si="5"/>
        <v>100</v>
      </c>
      <c r="X19" s="13">
        <f t="shared" si="6"/>
        <v>100</v>
      </c>
    </row>
    <row r="20" spans="2:24">
      <c r="B20" s="31">
        <v>44115</v>
      </c>
      <c r="C20" s="13">
        <v>608.31385714285716</v>
      </c>
      <c r="D20" s="13">
        <v>740.94375000000002</v>
      </c>
      <c r="E20" s="13">
        <v>931.75833333333333</v>
      </c>
      <c r="F20" s="13">
        <v>168.5</v>
      </c>
      <c r="G20" s="14">
        <v>0</v>
      </c>
      <c r="H20" s="14">
        <v>0</v>
      </c>
      <c r="I20" s="14">
        <v>0</v>
      </c>
      <c r="J20" s="5">
        <v>47</v>
      </c>
      <c r="K20" s="5">
        <v>16</v>
      </c>
      <c r="L20" s="5">
        <v>0</v>
      </c>
      <c r="M20" s="5">
        <v>2</v>
      </c>
      <c r="N20" s="32">
        <f t="shared" si="0"/>
        <v>0.125</v>
      </c>
      <c r="O20" s="5">
        <v>7</v>
      </c>
      <c r="P20" s="5">
        <v>1</v>
      </c>
      <c r="Q20" s="32">
        <f t="shared" si="1"/>
        <v>0.14893617021276595</v>
      </c>
      <c r="R20" s="32">
        <f t="shared" si="2"/>
        <v>0</v>
      </c>
      <c r="S20" s="32">
        <f t="shared" si="3"/>
        <v>6.25E-2</v>
      </c>
      <c r="T20" s="32">
        <f t="shared" si="4"/>
        <v>7.8125E-3</v>
      </c>
      <c r="U20" s="13">
        <v>0</v>
      </c>
      <c r="V20" s="13">
        <v>0</v>
      </c>
      <c r="W20" s="13">
        <f t="shared" si="5"/>
        <v>100</v>
      </c>
      <c r="X20" s="13">
        <f t="shared" si="6"/>
        <v>100</v>
      </c>
    </row>
    <row r="21" spans="2:24">
      <c r="B21" s="21">
        <v>44116</v>
      </c>
      <c r="C21" s="13">
        <v>614.5806</v>
      </c>
      <c r="D21" s="13">
        <v>803.10199999999998</v>
      </c>
      <c r="E21" s="13">
        <v>1060.403</v>
      </c>
      <c r="F21" s="13">
        <v>288.5</v>
      </c>
      <c r="G21" s="14">
        <v>0</v>
      </c>
      <c r="H21" s="14">
        <v>0</v>
      </c>
      <c r="I21" s="14">
        <v>0</v>
      </c>
      <c r="J21" s="5">
        <v>34</v>
      </c>
      <c r="K21" s="5">
        <v>19</v>
      </c>
      <c r="L21" s="5">
        <v>0</v>
      </c>
      <c r="M21" s="5">
        <v>4</v>
      </c>
      <c r="N21" s="32">
        <f t="shared" si="0"/>
        <v>0.21052631578947367</v>
      </c>
      <c r="O21" s="5">
        <v>5</v>
      </c>
      <c r="P21" s="5">
        <v>0</v>
      </c>
      <c r="Q21" s="32">
        <f t="shared" si="1"/>
        <v>0.14705882352941177</v>
      </c>
      <c r="R21" s="32">
        <f t="shared" si="2"/>
        <v>0</v>
      </c>
      <c r="S21" s="32">
        <f t="shared" si="3"/>
        <v>0</v>
      </c>
      <c r="T21" s="32">
        <f t="shared" si="4"/>
        <v>1.1080332409972299E-2</v>
      </c>
      <c r="U21" s="13">
        <v>0</v>
      </c>
      <c r="V21" s="13">
        <v>0</v>
      </c>
      <c r="W21" s="13">
        <f t="shared" si="5"/>
        <v>100</v>
      </c>
      <c r="X21" s="13">
        <f t="shared" si="6"/>
        <v>100</v>
      </c>
    </row>
    <row r="22" spans="2:24">
      <c r="B22" s="4">
        <v>44117</v>
      </c>
      <c r="C22" s="13">
        <v>545.50316666666674</v>
      </c>
      <c r="D22" s="13">
        <v>744.08333333333337</v>
      </c>
      <c r="E22" s="13">
        <v>981.125</v>
      </c>
      <c r="F22" s="13">
        <v>270</v>
      </c>
      <c r="G22" s="14">
        <v>0</v>
      </c>
      <c r="H22" s="14">
        <v>0</v>
      </c>
      <c r="I22" s="14">
        <v>0</v>
      </c>
      <c r="J22" s="5">
        <v>38</v>
      </c>
      <c r="K22" s="5">
        <v>19</v>
      </c>
      <c r="L22" s="5">
        <v>0</v>
      </c>
      <c r="M22" s="5">
        <v>3</v>
      </c>
      <c r="N22" s="32">
        <f t="shared" si="0"/>
        <v>0.15789473684210525</v>
      </c>
      <c r="O22" s="5">
        <v>6</v>
      </c>
      <c r="P22" s="5">
        <v>0</v>
      </c>
      <c r="Q22" s="32">
        <f t="shared" si="1"/>
        <v>0.15789473684210525</v>
      </c>
      <c r="R22" s="32">
        <f t="shared" si="2"/>
        <v>0</v>
      </c>
      <c r="S22" s="32">
        <f t="shared" si="3"/>
        <v>0</v>
      </c>
      <c r="T22" s="32">
        <f t="shared" si="4"/>
        <v>8.3102493074792231E-3</v>
      </c>
      <c r="U22" s="13">
        <v>0</v>
      </c>
      <c r="V22" s="13">
        <v>0</v>
      </c>
      <c r="W22" s="13">
        <f t="shared" si="5"/>
        <v>100</v>
      </c>
      <c r="X22" s="13">
        <f t="shared" si="6"/>
        <v>100</v>
      </c>
    </row>
    <row r="23" spans="2:24">
      <c r="B23" s="31">
        <v>44118</v>
      </c>
      <c r="C23" s="13">
        <v>724.06933333333325</v>
      </c>
      <c r="D23" s="13">
        <v>782.72900000000004</v>
      </c>
      <c r="E23" s="13">
        <v>782.72900000000004</v>
      </c>
      <c r="F23" s="13">
        <v>0</v>
      </c>
      <c r="G23" s="14">
        <v>0</v>
      </c>
      <c r="H23" s="14">
        <v>0</v>
      </c>
      <c r="I23" s="14">
        <v>0</v>
      </c>
      <c r="J23" s="5">
        <v>28</v>
      </c>
      <c r="K23" s="5">
        <v>14</v>
      </c>
      <c r="L23" s="5">
        <v>0</v>
      </c>
      <c r="M23" s="5">
        <v>3</v>
      </c>
      <c r="N23" s="32">
        <f t="shared" si="0"/>
        <v>0.21428571428571427</v>
      </c>
      <c r="O23" s="5">
        <v>4</v>
      </c>
      <c r="P23" s="5">
        <v>0</v>
      </c>
      <c r="Q23" s="32">
        <f t="shared" si="1"/>
        <v>0.14285714285714285</v>
      </c>
      <c r="R23" s="32">
        <f t="shared" si="2"/>
        <v>0</v>
      </c>
      <c r="S23" s="32">
        <f t="shared" si="3"/>
        <v>0</v>
      </c>
      <c r="T23" s="32">
        <f t="shared" si="4"/>
        <v>1.5306122448979591E-2</v>
      </c>
      <c r="U23" s="13">
        <v>0</v>
      </c>
      <c r="V23" s="13">
        <v>0</v>
      </c>
      <c r="W23" s="13">
        <f t="shared" si="5"/>
        <v>100</v>
      </c>
      <c r="X23" s="13">
        <f t="shared" si="6"/>
        <v>100</v>
      </c>
    </row>
    <row r="24" spans="2:24">
      <c r="B24" s="31">
        <v>44119</v>
      </c>
      <c r="C24" s="13">
        <v>555.63249999999994</v>
      </c>
      <c r="D24" s="13">
        <v>441.3492</v>
      </c>
      <c r="E24" s="13">
        <v>510.71424999999999</v>
      </c>
      <c r="F24" s="13">
        <v>163.88900000000001</v>
      </c>
      <c r="G24" s="14">
        <v>0</v>
      </c>
      <c r="H24" s="14">
        <v>0</v>
      </c>
      <c r="I24" s="14">
        <v>0</v>
      </c>
      <c r="J24" s="5">
        <v>80</v>
      </c>
      <c r="K24" s="5">
        <v>23</v>
      </c>
      <c r="L24" s="5">
        <v>0</v>
      </c>
      <c r="M24" s="5">
        <v>1</v>
      </c>
      <c r="N24" s="32">
        <f t="shared" si="0"/>
        <v>4.3478260869565216E-2</v>
      </c>
      <c r="O24" s="5">
        <v>16</v>
      </c>
      <c r="P24" s="5">
        <v>6</v>
      </c>
      <c r="Q24" s="32">
        <f t="shared" si="1"/>
        <v>0.2</v>
      </c>
      <c r="R24" s="32">
        <f t="shared" si="2"/>
        <v>0</v>
      </c>
      <c r="S24" s="32">
        <f t="shared" si="3"/>
        <v>0.2608695652173913</v>
      </c>
      <c r="T24" s="32">
        <f t="shared" si="4"/>
        <v>1.890359168241966E-3</v>
      </c>
      <c r="U24" s="13">
        <v>0</v>
      </c>
      <c r="V24" s="13">
        <v>0</v>
      </c>
      <c r="W24" s="13">
        <f t="shared" si="5"/>
        <v>100</v>
      </c>
      <c r="X24" s="13">
        <f t="shared" si="6"/>
        <v>100</v>
      </c>
    </row>
    <row r="25" spans="2:24">
      <c r="B25" s="20">
        <v>44120</v>
      </c>
      <c r="C25" s="13">
        <v>544.43814285714279</v>
      </c>
      <c r="D25" s="13">
        <v>473.13500000000005</v>
      </c>
      <c r="E25" s="13">
        <v>555.04375000000005</v>
      </c>
      <c r="F25" s="13">
        <v>145.5</v>
      </c>
      <c r="G25" s="14">
        <v>0</v>
      </c>
      <c r="H25" s="14">
        <v>0</v>
      </c>
      <c r="I25" s="14">
        <v>0</v>
      </c>
      <c r="J25" s="5">
        <v>94</v>
      </c>
      <c r="K25" s="5">
        <v>38</v>
      </c>
      <c r="L25" s="5">
        <v>0</v>
      </c>
      <c r="M25" s="5">
        <v>3</v>
      </c>
      <c r="N25" s="32">
        <f t="shared" si="0"/>
        <v>7.8947368421052627E-2</v>
      </c>
      <c r="O25" s="5">
        <v>16</v>
      </c>
      <c r="P25" s="5">
        <v>10</v>
      </c>
      <c r="Q25" s="32">
        <f t="shared" si="1"/>
        <v>0.1702127659574468</v>
      </c>
      <c r="R25" s="32">
        <f t="shared" si="2"/>
        <v>0</v>
      </c>
      <c r="S25" s="32">
        <f t="shared" si="3"/>
        <v>0.26315789473684209</v>
      </c>
      <c r="T25" s="32">
        <f t="shared" si="4"/>
        <v>2.0775623268698058E-3</v>
      </c>
      <c r="U25" s="13">
        <v>0</v>
      </c>
      <c r="V25" s="13">
        <v>0</v>
      </c>
      <c r="W25" s="13">
        <f t="shared" si="5"/>
        <v>100</v>
      </c>
      <c r="X25" s="13">
        <f t="shared" si="6"/>
        <v>100</v>
      </c>
    </row>
    <row r="26" spans="2:24">
      <c r="B26" s="20">
        <v>44121</v>
      </c>
      <c r="C26" s="13">
        <v>888.50066666666669</v>
      </c>
      <c r="D26" s="13">
        <v>1449.134</v>
      </c>
      <c r="E26" s="13">
        <v>1068.4286666666667</v>
      </c>
      <c r="F26" s="13">
        <v>2591.25</v>
      </c>
      <c r="G26" s="14">
        <v>0</v>
      </c>
      <c r="H26" s="14">
        <v>0</v>
      </c>
      <c r="I26" s="14">
        <v>0</v>
      </c>
      <c r="J26" s="5">
        <v>91</v>
      </c>
      <c r="K26" s="5">
        <v>22</v>
      </c>
      <c r="L26" s="5">
        <v>0</v>
      </c>
      <c r="M26" s="5">
        <v>3</v>
      </c>
      <c r="N26" s="32">
        <f t="shared" si="0"/>
        <v>0.13636363636363635</v>
      </c>
      <c r="O26" s="5">
        <v>10</v>
      </c>
      <c r="P26" s="5">
        <v>4</v>
      </c>
      <c r="Q26" s="32">
        <f t="shared" si="1"/>
        <v>0.10989010989010989</v>
      </c>
      <c r="R26" s="32">
        <f t="shared" si="2"/>
        <v>0</v>
      </c>
      <c r="S26" s="32">
        <f t="shared" si="3"/>
        <v>0.18181818181818182</v>
      </c>
      <c r="T26" s="32">
        <f t="shared" si="4"/>
        <v>6.1983471074380158E-3</v>
      </c>
      <c r="U26" s="13">
        <v>0</v>
      </c>
      <c r="V26" s="13">
        <v>0</v>
      </c>
      <c r="W26" s="13">
        <f t="shared" si="5"/>
        <v>100</v>
      </c>
      <c r="X26" s="13">
        <f t="shared" si="6"/>
        <v>100</v>
      </c>
    </row>
    <row r="27" spans="2:24">
      <c r="B27" s="31">
        <v>44122</v>
      </c>
      <c r="C27" s="13">
        <v>721.50633333333337</v>
      </c>
      <c r="D27" s="13">
        <v>555.351</v>
      </c>
      <c r="E27" s="13">
        <v>693.6346666666667</v>
      </c>
      <c r="F27" s="13">
        <v>140.5</v>
      </c>
      <c r="G27" s="14">
        <v>0</v>
      </c>
      <c r="H27" s="14">
        <v>0</v>
      </c>
      <c r="I27" s="14">
        <v>0</v>
      </c>
      <c r="J27" s="5">
        <v>37</v>
      </c>
      <c r="K27" s="5">
        <v>16</v>
      </c>
      <c r="L27" s="5">
        <v>0</v>
      </c>
      <c r="M27" s="5">
        <v>2</v>
      </c>
      <c r="N27" s="32">
        <f t="shared" si="0"/>
        <v>0.125</v>
      </c>
      <c r="O27" s="5">
        <v>6</v>
      </c>
      <c r="P27" s="5">
        <v>1</v>
      </c>
      <c r="Q27" s="32">
        <f t="shared" si="1"/>
        <v>0.16216216216216217</v>
      </c>
      <c r="R27" s="32">
        <f t="shared" si="2"/>
        <v>0</v>
      </c>
      <c r="S27" s="32">
        <f t="shared" si="3"/>
        <v>6.25E-2</v>
      </c>
      <c r="T27" s="32">
        <f t="shared" si="4"/>
        <v>7.8125E-3</v>
      </c>
      <c r="U27" s="13">
        <v>0</v>
      </c>
      <c r="V27" s="13">
        <v>0</v>
      </c>
      <c r="W27" s="13">
        <f t="shared" si="5"/>
        <v>100</v>
      </c>
      <c r="X27" s="13">
        <f t="shared" si="6"/>
        <v>100</v>
      </c>
    </row>
    <row r="28" spans="2:24">
      <c r="B28" s="21">
        <v>44123</v>
      </c>
      <c r="C28" s="13">
        <v>534.16600000000005</v>
      </c>
      <c r="D28" s="13">
        <v>547.14575000000002</v>
      </c>
      <c r="E28" s="13">
        <v>680.40266666666673</v>
      </c>
      <c r="F28" s="13">
        <v>147.375</v>
      </c>
      <c r="G28" s="14">
        <v>0</v>
      </c>
      <c r="H28" s="14">
        <v>0</v>
      </c>
      <c r="I28" s="14">
        <v>0</v>
      </c>
      <c r="J28" s="5">
        <v>71</v>
      </c>
      <c r="K28" s="5">
        <v>25</v>
      </c>
      <c r="L28" s="5">
        <v>0</v>
      </c>
      <c r="M28" s="5">
        <v>3</v>
      </c>
      <c r="N28" s="32">
        <f t="shared" si="0"/>
        <v>0.12</v>
      </c>
      <c r="O28" s="5">
        <v>20</v>
      </c>
      <c r="P28" s="5">
        <v>5</v>
      </c>
      <c r="Q28" s="32">
        <f t="shared" si="1"/>
        <v>0.28169014084507044</v>
      </c>
      <c r="R28" s="32">
        <f t="shared" si="2"/>
        <v>0</v>
      </c>
      <c r="S28" s="32">
        <f t="shared" si="3"/>
        <v>0.2</v>
      </c>
      <c r="T28" s="32">
        <f t="shared" si="4"/>
        <v>4.7999999999999996E-3</v>
      </c>
      <c r="U28" s="13">
        <v>0</v>
      </c>
      <c r="V28" s="13">
        <v>0</v>
      </c>
      <c r="W28" s="13">
        <f t="shared" si="5"/>
        <v>100</v>
      </c>
      <c r="X28" s="13">
        <f t="shared" si="6"/>
        <v>100</v>
      </c>
    </row>
    <row r="29" spans="2:24">
      <c r="B29" s="4">
        <v>44124</v>
      </c>
      <c r="C29" s="13">
        <v>586.21142857142854</v>
      </c>
      <c r="D29" s="13">
        <v>1181.3036666666667</v>
      </c>
      <c r="E29" s="13">
        <v>1652.4555</v>
      </c>
      <c r="F29" s="13">
        <v>239</v>
      </c>
      <c r="G29" s="14">
        <v>0</v>
      </c>
      <c r="H29" s="14">
        <v>0</v>
      </c>
      <c r="I29" s="14">
        <v>0</v>
      </c>
      <c r="J29" s="5">
        <v>46</v>
      </c>
      <c r="K29" s="5">
        <v>18</v>
      </c>
      <c r="L29" s="5">
        <v>0</v>
      </c>
      <c r="M29" s="5">
        <v>4</v>
      </c>
      <c r="N29" s="32">
        <f t="shared" si="0"/>
        <v>0.22222222222222221</v>
      </c>
      <c r="O29" s="5">
        <v>8</v>
      </c>
      <c r="P29" s="5">
        <v>2</v>
      </c>
      <c r="Q29" s="32">
        <f t="shared" si="1"/>
        <v>0.17391304347826086</v>
      </c>
      <c r="R29" s="32">
        <f t="shared" si="2"/>
        <v>0</v>
      </c>
      <c r="S29" s="32">
        <f t="shared" si="3"/>
        <v>0.1111111111111111</v>
      </c>
      <c r="T29" s="32">
        <f t="shared" si="4"/>
        <v>1.2345679012345678E-2</v>
      </c>
      <c r="U29" s="13">
        <v>0</v>
      </c>
      <c r="V29" s="13">
        <v>0</v>
      </c>
      <c r="W29" s="13">
        <f t="shared" si="5"/>
        <v>100</v>
      </c>
      <c r="X29" s="13">
        <f t="shared" si="6"/>
        <v>100</v>
      </c>
    </row>
    <row r="30" spans="2:24">
      <c r="B30" s="31">
        <v>44125</v>
      </c>
      <c r="C30" s="13">
        <v>575.65150000000006</v>
      </c>
      <c r="D30" s="13">
        <v>830.2</v>
      </c>
      <c r="E30" s="13">
        <v>830.2</v>
      </c>
      <c r="F30" s="13">
        <v>0</v>
      </c>
      <c r="G30" s="14">
        <v>0</v>
      </c>
      <c r="H30" s="14">
        <v>0</v>
      </c>
      <c r="I30" s="14">
        <v>0</v>
      </c>
      <c r="J30" s="5">
        <v>36</v>
      </c>
      <c r="K30" s="5">
        <v>13</v>
      </c>
      <c r="L30" s="5">
        <v>0</v>
      </c>
      <c r="M30" s="5">
        <v>2</v>
      </c>
      <c r="N30" s="32">
        <f t="shared" si="0"/>
        <v>0.15384615384615385</v>
      </c>
      <c r="O30" s="5">
        <v>5</v>
      </c>
      <c r="P30" s="5">
        <v>0</v>
      </c>
      <c r="Q30" s="32">
        <f t="shared" si="1"/>
        <v>0.1388888888888889</v>
      </c>
      <c r="R30" s="32">
        <f t="shared" si="2"/>
        <v>0</v>
      </c>
      <c r="S30" s="32">
        <f t="shared" si="3"/>
        <v>0</v>
      </c>
      <c r="T30" s="32">
        <f t="shared" si="4"/>
        <v>1.183431952662722E-2</v>
      </c>
      <c r="U30" s="13">
        <v>0</v>
      </c>
      <c r="V30" s="13">
        <v>0</v>
      </c>
      <c r="W30" s="13">
        <f t="shared" si="5"/>
        <v>100</v>
      </c>
      <c r="X30" s="13">
        <f t="shared" si="6"/>
        <v>100</v>
      </c>
    </row>
    <row r="31" spans="2:24">
      <c r="B31" s="31">
        <v>44126</v>
      </c>
      <c r="C31" s="13">
        <v>831.2266666666668</v>
      </c>
      <c r="D31" s="13">
        <v>1084.75</v>
      </c>
      <c r="E31" s="13">
        <v>1084.75</v>
      </c>
      <c r="F31" s="13">
        <v>0</v>
      </c>
      <c r="G31" s="14">
        <v>0</v>
      </c>
      <c r="H31" s="14">
        <v>0</v>
      </c>
      <c r="I31" s="14">
        <v>0</v>
      </c>
      <c r="J31" s="5">
        <v>29</v>
      </c>
      <c r="K31" s="5">
        <v>13</v>
      </c>
      <c r="L31" s="5">
        <v>0</v>
      </c>
      <c r="M31" s="5">
        <v>3</v>
      </c>
      <c r="N31" s="32">
        <f t="shared" si="0"/>
        <v>0.23076923076923078</v>
      </c>
      <c r="O31" s="5">
        <v>4</v>
      </c>
      <c r="P31" s="5">
        <v>0</v>
      </c>
      <c r="Q31" s="32">
        <f t="shared" si="1"/>
        <v>0.13793103448275862</v>
      </c>
      <c r="R31" s="32">
        <f t="shared" si="2"/>
        <v>0</v>
      </c>
      <c r="S31" s="32">
        <f t="shared" si="3"/>
        <v>0</v>
      </c>
      <c r="T31" s="32">
        <f t="shared" si="4"/>
        <v>1.7751479289940829E-2</v>
      </c>
      <c r="U31" s="13">
        <v>0</v>
      </c>
      <c r="V31" s="13">
        <v>0</v>
      </c>
      <c r="W31" s="13">
        <f t="shared" si="5"/>
        <v>100</v>
      </c>
      <c r="X31" s="13">
        <f t="shared" si="6"/>
        <v>100</v>
      </c>
    </row>
    <row r="32" spans="2:24">
      <c r="B32" s="20">
        <v>44127</v>
      </c>
      <c r="C32" s="13">
        <v>560.91887499999996</v>
      </c>
      <c r="D32" s="13">
        <v>639.72059999999999</v>
      </c>
      <c r="E32" s="13">
        <v>765.72225000000003</v>
      </c>
      <c r="F32" s="13">
        <v>135.714</v>
      </c>
      <c r="G32" s="14">
        <v>0</v>
      </c>
      <c r="H32" s="14">
        <v>0</v>
      </c>
      <c r="I32" s="14">
        <v>0</v>
      </c>
      <c r="J32" s="5">
        <v>106</v>
      </c>
      <c r="K32" s="5">
        <v>24</v>
      </c>
      <c r="L32" s="5">
        <v>0</v>
      </c>
      <c r="M32" s="5">
        <v>2</v>
      </c>
      <c r="N32" s="32">
        <f t="shared" si="0"/>
        <v>8.3333333333333329E-2</v>
      </c>
      <c r="O32" s="5">
        <v>15</v>
      </c>
      <c r="P32" s="5">
        <v>5</v>
      </c>
      <c r="Q32" s="32">
        <f t="shared" si="1"/>
        <v>0.14150943396226415</v>
      </c>
      <c r="R32" s="32">
        <f t="shared" si="2"/>
        <v>0</v>
      </c>
      <c r="S32" s="32">
        <f t="shared" si="3"/>
        <v>0.20833333333333334</v>
      </c>
      <c r="T32" s="32">
        <f t="shared" si="4"/>
        <v>3.472222222222222E-3</v>
      </c>
      <c r="U32" s="13">
        <v>0</v>
      </c>
      <c r="V32" s="13">
        <v>0</v>
      </c>
      <c r="W32" s="13">
        <f t="shared" si="5"/>
        <v>100</v>
      </c>
      <c r="X32" s="13">
        <f t="shared" si="6"/>
        <v>100</v>
      </c>
    </row>
    <row r="33" spans="2:24">
      <c r="B33" s="20">
        <v>44128</v>
      </c>
      <c r="C33" s="13">
        <v>456.54077777777781</v>
      </c>
      <c r="D33" s="13">
        <v>492.47239999999999</v>
      </c>
      <c r="E33" s="13">
        <v>561.94050000000004</v>
      </c>
      <c r="F33" s="13">
        <v>214.6</v>
      </c>
      <c r="G33" s="14">
        <v>0</v>
      </c>
      <c r="H33" s="14">
        <v>0</v>
      </c>
      <c r="I33" s="14">
        <v>0</v>
      </c>
      <c r="J33" s="5">
        <v>74</v>
      </c>
      <c r="K33" s="5">
        <v>23</v>
      </c>
      <c r="L33" s="5">
        <v>0</v>
      </c>
      <c r="M33" s="5">
        <v>3</v>
      </c>
      <c r="N33" s="32">
        <f t="shared" si="0"/>
        <v>0.13043478260869565</v>
      </c>
      <c r="O33" s="5">
        <v>12</v>
      </c>
      <c r="P33" s="5">
        <v>1</v>
      </c>
      <c r="Q33" s="32">
        <f t="shared" si="1"/>
        <v>0.16216216216216217</v>
      </c>
      <c r="R33" s="32">
        <f t="shared" si="2"/>
        <v>0</v>
      </c>
      <c r="S33" s="32">
        <f t="shared" si="3"/>
        <v>4.3478260869565216E-2</v>
      </c>
      <c r="T33" s="32">
        <f t="shared" si="4"/>
        <v>5.6710775047258974E-3</v>
      </c>
      <c r="U33" s="13">
        <v>0</v>
      </c>
      <c r="V33" s="13">
        <v>0</v>
      </c>
      <c r="W33" s="13">
        <f t="shared" si="5"/>
        <v>100</v>
      </c>
      <c r="X33" s="13">
        <f t="shared" si="6"/>
        <v>100</v>
      </c>
    </row>
    <row r="34" spans="2:24">
      <c r="B34" s="31">
        <v>44129</v>
      </c>
      <c r="C34" s="13">
        <v>490.24137500000001</v>
      </c>
      <c r="D34" s="13">
        <v>462.66580000000005</v>
      </c>
      <c r="E34" s="13">
        <v>527.96675000000005</v>
      </c>
      <c r="F34" s="13">
        <v>201.46199999999999</v>
      </c>
      <c r="G34" s="14">
        <v>0</v>
      </c>
      <c r="H34" s="14">
        <v>0</v>
      </c>
      <c r="I34" s="14">
        <v>0</v>
      </c>
      <c r="J34" s="5">
        <v>98</v>
      </c>
      <c r="K34" s="5">
        <v>30</v>
      </c>
      <c r="L34" s="5">
        <v>0</v>
      </c>
      <c r="M34" s="5">
        <v>1</v>
      </c>
      <c r="N34" s="32">
        <f t="shared" si="0"/>
        <v>3.3333333333333333E-2</v>
      </c>
      <c r="O34" s="5">
        <v>19</v>
      </c>
      <c r="P34" s="5">
        <v>9</v>
      </c>
      <c r="Q34" s="32">
        <f t="shared" si="1"/>
        <v>0.19387755102040816</v>
      </c>
      <c r="R34" s="32">
        <f t="shared" si="2"/>
        <v>0</v>
      </c>
      <c r="S34" s="32">
        <f t="shared" si="3"/>
        <v>0.3</v>
      </c>
      <c r="T34" s="32">
        <f t="shared" si="4"/>
        <v>1.1111111111111111E-3</v>
      </c>
      <c r="U34" s="13">
        <v>0</v>
      </c>
      <c r="V34" s="13">
        <v>0</v>
      </c>
      <c r="W34" s="13">
        <f t="shared" si="5"/>
        <v>100</v>
      </c>
      <c r="X34" s="13">
        <f t="shared" si="6"/>
        <v>100</v>
      </c>
    </row>
    <row r="35" spans="2:24">
      <c r="B35" s="21">
        <v>44130</v>
      </c>
      <c r="C35" s="13">
        <v>593.58400000000006</v>
      </c>
      <c r="D35" s="13">
        <v>787.85400000000004</v>
      </c>
      <c r="E35" s="13">
        <v>787.85400000000004</v>
      </c>
      <c r="F35" s="13">
        <v>0</v>
      </c>
      <c r="G35" s="14">
        <v>0</v>
      </c>
      <c r="H35" s="14">
        <v>0</v>
      </c>
      <c r="I35" s="14">
        <v>0</v>
      </c>
      <c r="J35" s="5">
        <v>33</v>
      </c>
      <c r="K35" s="5">
        <v>14</v>
      </c>
      <c r="L35" s="5">
        <v>0</v>
      </c>
      <c r="M35" s="5">
        <v>2</v>
      </c>
      <c r="N35" s="32">
        <f t="shared" si="0"/>
        <v>0.14285714285714285</v>
      </c>
      <c r="O35" s="5">
        <v>8</v>
      </c>
      <c r="P35" s="5">
        <v>0</v>
      </c>
      <c r="Q35" s="32">
        <f t="shared" si="1"/>
        <v>0.24242424242424243</v>
      </c>
      <c r="R35" s="32">
        <f t="shared" si="2"/>
        <v>0</v>
      </c>
      <c r="S35" s="32">
        <f t="shared" si="3"/>
        <v>0</v>
      </c>
      <c r="T35" s="32">
        <f t="shared" si="4"/>
        <v>1.020408163265306E-2</v>
      </c>
      <c r="U35" s="13">
        <v>0</v>
      </c>
      <c r="V35" s="13">
        <v>0</v>
      </c>
      <c r="W35" s="13">
        <f t="shared" si="5"/>
        <v>100</v>
      </c>
      <c r="X35" s="13">
        <f t="shared" si="6"/>
        <v>100</v>
      </c>
    </row>
    <row r="36" spans="2:24">
      <c r="B36" s="4">
        <v>44131</v>
      </c>
      <c r="C36" s="13">
        <v>1640.4717142857141</v>
      </c>
      <c r="D36" s="13">
        <v>900.3125</v>
      </c>
      <c r="E36" s="13">
        <v>900.3125</v>
      </c>
      <c r="F36" s="13">
        <v>0</v>
      </c>
      <c r="G36" s="14">
        <v>0</v>
      </c>
      <c r="H36" s="14">
        <v>0</v>
      </c>
      <c r="I36" s="14">
        <v>0</v>
      </c>
      <c r="J36" s="5">
        <v>73</v>
      </c>
      <c r="K36" s="5">
        <v>14</v>
      </c>
      <c r="L36" s="5">
        <v>1</v>
      </c>
      <c r="M36" s="5">
        <v>2</v>
      </c>
      <c r="N36" s="32">
        <f t="shared" si="0"/>
        <v>0.14285714285714285</v>
      </c>
      <c r="O36" s="5">
        <v>34</v>
      </c>
      <c r="P36" s="5">
        <v>0</v>
      </c>
      <c r="Q36" s="32">
        <f t="shared" si="1"/>
        <v>0.46575342465753422</v>
      </c>
      <c r="R36" s="32">
        <f t="shared" si="2"/>
        <v>1.3698630136986301E-2</v>
      </c>
      <c r="S36" s="32">
        <f t="shared" si="3"/>
        <v>0</v>
      </c>
      <c r="T36" s="32">
        <f t="shared" si="4"/>
        <v>1.020408163265306E-2</v>
      </c>
      <c r="U36" s="13">
        <v>0</v>
      </c>
      <c r="V36" s="13">
        <v>0</v>
      </c>
      <c r="W36" s="13">
        <f t="shared" si="5"/>
        <v>100</v>
      </c>
      <c r="X36" s="13">
        <f t="shared" si="6"/>
        <v>100</v>
      </c>
    </row>
    <row r="37" spans="2:24">
      <c r="B37" s="31">
        <v>44132</v>
      </c>
      <c r="C37" s="13">
        <v>432.83083333333337</v>
      </c>
      <c r="D37" s="13">
        <v>857.94433333333336</v>
      </c>
      <c r="E37" s="13">
        <v>1146.4165</v>
      </c>
      <c r="F37" s="13">
        <v>281</v>
      </c>
      <c r="G37" s="14">
        <v>0</v>
      </c>
      <c r="H37" s="14">
        <v>0</v>
      </c>
      <c r="I37" s="14">
        <v>0</v>
      </c>
      <c r="J37" s="5">
        <v>76</v>
      </c>
      <c r="K37" s="5">
        <v>15</v>
      </c>
      <c r="L37" s="5">
        <v>0</v>
      </c>
      <c r="M37" s="5">
        <v>4</v>
      </c>
      <c r="N37" s="32">
        <f t="shared" si="0"/>
        <v>0.26666666666666666</v>
      </c>
      <c r="O37" s="5">
        <v>15</v>
      </c>
      <c r="P37" s="5">
        <v>0</v>
      </c>
      <c r="Q37" s="32">
        <f t="shared" si="1"/>
        <v>0.19736842105263158</v>
      </c>
      <c r="R37" s="32">
        <f t="shared" si="2"/>
        <v>0</v>
      </c>
      <c r="S37" s="32">
        <f t="shared" si="3"/>
        <v>0</v>
      </c>
      <c r="T37" s="32">
        <f t="shared" si="4"/>
        <v>1.7777777777777778E-2</v>
      </c>
      <c r="U37" s="13">
        <v>0</v>
      </c>
      <c r="V37" s="13">
        <v>0</v>
      </c>
      <c r="W37" s="13">
        <f t="shared" si="5"/>
        <v>100</v>
      </c>
      <c r="X37" s="13">
        <f t="shared" si="6"/>
        <v>100</v>
      </c>
    </row>
    <row r="38" spans="2:24">
      <c r="B38" s="31">
        <v>44133</v>
      </c>
      <c r="C38" s="13">
        <v>485.27914285714286</v>
      </c>
      <c r="D38" s="13">
        <v>568.02275000000009</v>
      </c>
      <c r="E38" s="13">
        <v>716.03033333333349</v>
      </c>
      <c r="F38" s="13">
        <v>124</v>
      </c>
      <c r="G38" s="14">
        <v>0</v>
      </c>
      <c r="H38" s="14">
        <v>0</v>
      </c>
      <c r="I38" s="14">
        <v>0</v>
      </c>
      <c r="J38" s="5">
        <v>81</v>
      </c>
      <c r="K38" s="5">
        <v>24</v>
      </c>
      <c r="L38" s="5">
        <v>0</v>
      </c>
      <c r="M38" s="5">
        <v>2</v>
      </c>
      <c r="N38" s="32">
        <f t="shared" si="0"/>
        <v>8.3333333333333329E-2</v>
      </c>
      <c r="O38" s="5">
        <v>10</v>
      </c>
      <c r="P38" s="5">
        <v>0</v>
      </c>
      <c r="Q38" s="32">
        <f t="shared" si="1"/>
        <v>0.12345679012345678</v>
      </c>
      <c r="R38" s="32">
        <f t="shared" si="2"/>
        <v>0</v>
      </c>
      <c r="S38" s="32">
        <f t="shared" si="3"/>
        <v>0</v>
      </c>
      <c r="T38" s="32">
        <f t="shared" si="4"/>
        <v>3.472222222222222E-3</v>
      </c>
      <c r="U38" s="13">
        <v>0</v>
      </c>
      <c r="V38" s="13">
        <v>0</v>
      </c>
      <c r="W38" s="13">
        <f t="shared" si="5"/>
        <v>100</v>
      </c>
      <c r="X38" s="13">
        <f t="shared" si="6"/>
        <v>100</v>
      </c>
    </row>
    <row r="39" spans="2:24">
      <c r="B39" s="20">
        <v>44134</v>
      </c>
      <c r="C39" s="13">
        <v>490.26825000000002</v>
      </c>
      <c r="D39" s="13">
        <v>618.38625000000002</v>
      </c>
      <c r="E39" s="13">
        <v>752.59833333333336</v>
      </c>
      <c r="F39" s="13">
        <v>215.75</v>
      </c>
      <c r="G39" s="14">
        <v>0</v>
      </c>
      <c r="H39" s="14">
        <v>0</v>
      </c>
      <c r="I39" s="14">
        <v>0</v>
      </c>
      <c r="J39" s="5">
        <v>135</v>
      </c>
      <c r="K39" s="5">
        <v>28</v>
      </c>
      <c r="L39" s="5">
        <v>0</v>
      </c>
      <c r="M39" s="5">
        <v>3</v>
      </c>
      <c r="N39" s="32">
        <f t="shared" si="0"/>
        <v>0.10714285714285714</v>
      </c>
      <c r="O39" s="5">
        <v>9</v>
      </c>
      <c r="P39" s="5">
        <v>0</v>
      </c>
      <c r="Q39" s="32">
        <f t="shared" si="1"/>
        <v>6.6666666666666666E-2</v>
      </c>
      <c r="R39" s="32">
        <f t="shared" si="2"/>
        <v>0</v>
      </c>
      <c r="S39" s="32">
        <f t="shared" si="3"/>
        <v>0</v>
      </c>
      <c r="T39" s="32">
        <f t="shared" si="4"/>
        <v>3.8265306122448979E-3</v>
      </c>
      <c r="U39" s="13">
        <v>0</v>
      </c>
      <c r="V39" s="13">
        <v>0</v>
      </c>
      <c r="W39" s="13">
        <f t="shared" si="5"/>
        <v>100</v>
      </c>
      <c r="X39" s="13">
        <f t="shared" si="6"/>
        <v>100</v>
      </c>
    </row>
    <row r="40" spans="2:24">
      <c r="B40" s="20">
        <v>44135</v>
      </c>
      <c r="C40" s="13">
        <v>572.97814285714287</v>
      </c>
      <c r="D40" s="13">
        <v>566.22924999999998</v>
      </c>
      <c r="E40" s="13">
        <v>667.97233333333327</v>
      </c>
      <c r="F40" s="13">
        <v>261</v>
      </c>
      <c r="G40" s="14">
        <v>0</v>
      </c>
      <c r="H40" s="14">
        <v>0</v>
      </c>
      <c r="I40" s="14">
        <v>0</v>
      </c>
      <c r="J40" s="5">
        <v>82</v>
      </c>
      <c r="K40" s="5">
        <v>25</v>
      </c>
      <c r="L40" s="5">
        <v>0</v>
      </c>
      <c r="M40" s="5">
        <v>0</v>
      </c>
      <c r="N40" s="32">
        <f t="shared" si="0"/>
        <v>0</v>
      </c>
      <c r="O40" s="5">
        <v>9</v>
      </c>
      <c r="P40" s="5">
        <v>3</v>
      </c>
      <c r="Q40" s="32">
        <f t="shared" ref="Q40" si="7">IF(O40=0,0,O40/J40)</f>
        <v>0.10975609756097561</v>
      </c>
      <c r="R40" s="32">
        <f t="shared" ref="R40" si="8">IF(L40=0,0,L40/J40)</f>
        <v>0</v>
      </c>
      <c r="S40" s="32">
        <f t="shared" ref="S40" si="9">IF(P40=0,0,P40/K40)</f>
        <v>0.12</v>
      </c>
      <c r="T40" s="32">
        <f t="shared" ref="T40" si="10">IF(N40=0,0,N40/K40)</f>
        <v>0</v>
      </c>
      <c r="U40" s="13">
        <v>0</v>
      </c>
      <c r="V40" s="13">
        <v>0</v>
      </c>
      <c r="W40" s="13">
        <f t="shared" ref="W40" si="11">100-U40</f>
        <v>100</v>
      </c>
      <c r="X40" s="13">
        <f t="shared" ref="X40" si="12">100-V40</f>
        <v>100</v>
      </c>
    </row>
    <row r="41" spans="2:24">
      <c r="B41" s="15" t="s">
        <v>2</v>
      </c>
      <c r="C41" s="16">
        <v>128228.03199999999</v>
      </c>
      <c r="D41" s="16">
        <v>76377.752999999997</v>
      </c>
      <c r="E41" s="16">
        <v>68982.384999999995</v>
      </c>
      <c r="F41" s="16">
        <v>7395.3680000000004</v>
      </c>
      <c r="G41" s="22">
        <v>0</v>
      </c>
      <c r="H41" s="22">
        <v>0</v>
      </c>
      <c r="I41" s="22">
        <v>0</v>
      </c>
      <c r="J41" s="16">
        <v>2018</v>
      </c>
      <c r="K41" s="16">
        <v>648</v>
      </c>
      <c r="L41" s="16">
        <v>1</v>
      </c>
      <c r="M41" s="16">
        <v>79</v>
      </c>
      <c r="N41" s="17" t="s">
        <v>34</v>
      </c>
      <c r="O41" s="16">
        <v>302</v>
      </c>
      <c r="P41" s="16">
        <v>62</v>
      </c>
      <c r="Q41" s="17" t="s">
        <v>34</v>
      </c>
      <c r="R41" s="17" t="s">
        <v>34</v>
      </c>
      <c r="S41" s="17" t="s">
        <v>34</v>
      </c>
      <c r="T41" s="17" t="s">
        <v>34</v>
      </c>
      <c r="U41" s="17" t="s">
        <v>34</v>
      </c>
      <c r="V41" s="17" t="s">
        <v>34</v>
      </c>
      <c r="W41" s="17" t="s">
        <v>34</v>
      </c>
      <c r="X41" s="17" t="s">
        <v>34</v>
      </c>
    </row>
    <row r="42" spans="2:24" ht="25.5">
      <c r="B42" s="19" t="s">
        <v>3</v>
      </c>
      <c r="C42" s="18">
        <v>681.41594517409123</v>
      </c>
      <c r="D42" s="18">
        <v>715.54428924731178</v>
      </c>
      <c r="E42" s="18">
        <v>830.49832795698921</v>
      </c>
      <c r="F42" s="18">
        <v>295.81472000000002</v>
      </c>
      <c r="G42" s="22">
        <v>0</v>
      </c>
      <c r="H42" s="22">
        <v>0</v>
      </c>
      <c r="I42" s="22">
        <v>0</v>
      </c>
      <c r="J42" s="18">
        <v>65.096774193548384</v>
      </c>
      <c r="K42" s="18">
        <v>20.903225806451612</v>
      </c>
      <c r="L42" s="18">
        <v>3.2258064516129031E-2</v>
      </c>
      <c r="M42" s="18">
        <v>2.5483870967741935</v>
      </c>
      <c r="N42" s="33">
        <f>AVERAGE(N10:N40)</f>
        <v>0.13475373324214396</v>
      </c>
      <c r="O42" s="18">
        <v>9.741935483870968</v>
      </c>
      <c r="P42" s="18">
        <v>2</v>
      </c>
      <c r="Q42" s="33">
        <f>AVERAGE(Q10:Q40)</f>
        <v>0.15309751784169426</v>
      </c>
      <c r="R42" s="33">
        <f>AVERAGE(R10:R40)</f>
        <v>4.4189129474149356E-4</v>
      </c>
      <c r="S42" s="33">
        <f>AVERAGE(S10:S40)</f>
        <v>7.54658459655876E-2</v>
      </c>
      <c r="T42" s="33">
        <f t="shared" ref="T42:X42" si="13">AVERAGE(T10:T40)</f>
        <v>7.6651828715127183E-3</v>
      </c>
      <c r="U42" s="18">
        <f t="shared" si="13"/>
        <v>0</v>
      </c>
      <c r="V42" s="18">
        <f t="shared" si="13"/>
        <v>0</v>
      </c>
      <c r="W42" s="18">
        <f t="shared" si="13"/>
        <v>100</v>
      </c>
      <c r="X42" s="18">
        <f t="shared" si="13"/>
        <v>100</v>
      </c>
    </row>
    <row r="45" spans="2:24" ht="25.5" customHeight="1">
      <c r="B45" s="29">
        <v>44470</v>
      </c>
      <c r="C45" s="34" t="s">
        <v>41</v>
      </c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6"/>
      <c r="O45" s="27"/>
      <c r="P45" s="27"/>
      <c r="Q45" s="27"/>
      <c r="R45" s="27"/>
      <c r="S45" s="27"/>
      <c r="T45" s="27"/>
      <c r="U45" s="27"/>
      <c r="V45" s="27"/>
      <c r="W45" s="27"/>
      <c r="X45" s="27"/>
    </row>
    <row r="46" spans="2:24" ht="156">
      <c r="B46" s="19"/>
      <c r="C46" s="12"/>
      <c r="D46" s="10" t="s">
        <v>38</v>
      </c>
      <c r="E46" s="10" t="s">
        <v>39</v>
      </c>
      <c r="F46" s="10" t="s">
        <v>40</v>
      </c>
      <c r="G46" s="10" t="s">
        <v>14</v>
      </c>
      <c r="H46" s="10" t="s">
        <v>15</v>
      </c>
      <c r="I46" s="10" t="s">
        <v>16</v>
      </c>
      <c r="J46" s="10" t="s">
        <v>19</v>
      </c>
      <c r="K46" s="10" t="s">
        <v>20</v>
      </c>
      <c r="L46" s="10" t="s">
        <v>21</v>
      </c>
      <c r="M46" s="23" t="s">
        <v>23</v>
      </c>
      <c r="N46" s="10" t="s">
        <v>24</v>
      </c>
      <c r="O46" s="28"/>
      <c r="P46" s="28"/>
      <c r="Q46" s="28"/>
      <c r="R46" s="28"/>
      <c r="S46" s="28"/>
      <c r="T46" s="28"/>
      <c r="U46" s="28"/>
      <c r="V46" s="28"/>
      <c r="W46" s="28"/>
      <c r="X46" s="28"/>
    </row>
    <row r="47" spans="2:24">
      <c r="B47" s="19"/>
      <c r="C47" s="12" t="s">
        <v>25</v>
      </c>
      <c r="D47" s="12" t="s">
        <v>25</v>
      </c>
      <c r="E47" s="12" t="s">
        <v>25</v>
      </c>
      <c r="F47" s="12" t="s">
        <v>25</v>
      </c>
      <c r="G47" s="12" t="s">
        <v>26</v>
      </c>
      <c r="H47" s="12" t="s">
        <v>27</v>
      </c>
      <c r="I47" s="12" t="s">
        <v>28</v>
      </c>
      <c r="J47" s="12" t="s">
        <v>28</v>
      </c>
      <c r="K47" s="12" t="s">
        <v>30</v>
      </c>
      <c r="L47" s="12" t="s">
        <v>31</v>
      </c>
      <c r="M47" s="24" t="s">
        <v>32</v>
      </c>
      <c r="N47" s="12" t="s">
        <v>33</v>
      </c>
      <c r="O47" s="28"/>
      <c r="P47" s="28"/>
      <c r="Q47" s="28"/>
      <c r="R47" s="28"/>
      <c r="S47" s="28"/>
      <c r="T47" s="28"/>
      <c r="U47" s="28"/>
      <c r="V47" s="28"/>
      <c r="W47" s="28"/>
      <c r="X47" s="28"/>
    </row>
    <row r="48" spans="2:24">
      <c r="B48" s="19" t="s">
        <v>2</v>
      </c>
      <c r="C48" s="16">
        <f>SUM(C41:D41)</f>
        <v>204605.78499999997</v>
      </c>
      <c r="D48" s="16">
        <f>D41</f>
        <v>76377.752999999997</v>
      </c>
      <c r="E48" s="16">
        <f t="shared" ref="E48:F49" si="14">E41</f>
        <v>68982.384999999995</v>
      </c>
      <c r="F48" s="16">
        <f t="shared" si="14"/>
        <v>7395.3680000000004</v>
      </c>
      <c r="G48" s="16">
        <f>SUM(H41:I41)</f>
        <v>0</v>
      </c>
      <c r="H48" s="16">
        <f>SUM(J41:K41)</f>
        <v>2666</v>
      </c>
      <c r="I48" s="16">
        <f>SUM(L41:M41)</f>
        <v>80</v>
      </c>
      <c r="J48" s="16">
        <f>SUM(O41:P41)</f>
        <v>364</v>
      </c>
      <c r="K48" s="17" t="s">
        <v>34</v>
      </c>
      <c r="L48" s="17" t="s">
        <v>34</v>
      </c>
      <c r="M48" s="25" t="s">
        <v>34</v>
      </c>
      <c r="N48" s="17" t="s">
        <v>34</v>
      </c>
      <c r="O48" s="28"/>
      <c r="P48" s="28"/>
      <c r="Q48" s="28"/>
      <c r="R48" s="28"/>
      <c r="S48" s="28"/>
      <c r="T48" s="28"/>
      <c r="U48" s="28"/>
      <c r="V48" s="28"/>
      <c r="W48" s="28"/>
      <c r="X48" s="28"/>
    </row>
    <row r="49" spans="2:24" ht="25.5">
      <c r="B49" s="19" t="s">
        <v>3</v>
      </c>
      <c r="C49" s="22">
        <f>AVERAGE(C42:D42)</f>
        <v>698.48011721070156</v>
      </c>
      <c r="D49" s="22">
        <f>D42</f>
        <v>715.54428924731178</v>
      </c>
      <c r="E49" s="22">
        <f t="shared" si="14"/>
        <v>830.49832795698921</v>
      </c>
      <c r="F49" s="22">
        <f t="shared" si="14"/>
        <v>295.81472000000002</v>
      </c>
      <c r="G49" s="22">
        <f>AVERAGE(H42:I42)</f>
        <v>0</v>
      </c>
      <c r="H49" s="22">
        <f>AVERAGE(J42:K42)</f>
        <v>43</v>
      </c>
      <c r="I49" s="22">
        <f>AVERAGE(L42:M42)</f>
        <v>1.2903225806451613</v>
      </c>
      <c r="J49" s="22">
        <f>AVERAGE(O42:P42)</f>
        <v>5.870967741935484</v>
      </c>
      <c r="K49" s="33">
        <f>AVERAGE(Q42,S42)</f>
        <v>0.11428168190364094</v>
      </c>
      <c r="L49" s="33">
        <f>AVERAGE(R42,T42)</f>
        <v>4.0535370831271062E-3</v>
      </c>
      <c r="M49" s="26">
        <f>AVERAGE(U42:V42)</f>
        <v>0</v>
      </c>
      <c r="N49" s="22">
        <f>AVERAGE(W42:X42)</f>
        <v>100</v>
      </c>
      <c r="O49" s="28"/>
      <c r="P49" s="28"/>
      <c r="Q49" s="28"/>
      <c r="R49" s="28"/>
      <c r="S49" s="28"/>
      <c r="T49" s="28"/>
      <c r="U49" s="28"/>
      <c r="V49" s="28"/>
      <c r="W49" s="28"/>
      <c r="X49" s="28"/>
    </row>
    <row r="52" spans="2:24">
      <c r="B52" s="1" t="s">
        <v>35</v>
      </c>
      <c r="C52" s="11">
        <v>1</v>
      </c>
      <c r="D52" s="11">
        <v>2</v>
      </c>
      <c r="E52" s="11">
        <v>3</v>
      </c>
      <c r="F52" s="11">
        <v>4</v>
      </c>
      <c r="G52" s="11">
        <v>5</v>
      </c>
      <c r="H52" s="11">
        <v>6</v>
      </c>
      <c r="I52" s="11">
        <v>7</v>
      </c>
      <c r="J52" s="11">
        <v>8</v>
      </c>
      <c r="K52" s="11">
        <v>9</v>
      </c>
      <c r="L52" s="11">
        <v>10</v>
      </c>
      <c r="M52" s="11">
        <v>11</v>
      </c>
      <c r="N52" s="11">
        <v>12</v>
      </c>
      <c r="O52" s="11">
        <v>13</v>
      </c>
      <c r="P52" s="11">
        <v>14</v>
      </c>
      <c r="Q52" s="11">
        <v>15</v>
      </c>
      <c r="R52" s="11">
        <v>16</v>
      </c>
      <c r="S52" s="11">
        <v>17</v>
      </c>
      <c r="T52" s="11">
        <v>18</v>
      </c>
      <c r="U52" s="11">
        <v>19</v>
      </c>
      <c r="V52" s="11">
        <v>20</v>
      </c>
      <c r="W52" s="11">
        <v>21</v>
      </c>
      <c r="X52" s="11">
        <v>22</v>
      </c>
    </row>
    <row r="53" spans="2:24" ht="63.75">
      <c r="B53" s="6" t="s">
        <v>7</v>
      </c>
      <c r="C53" s="2" t="s">
        <v>0</v>
      </c>
      <c r="D53" s="2" t="s">
        <v>8</v>
      </c>
      <c r="E53" s="2" t="s">
        <v>8</v>
      </c>
      <c r="F53" s="2" t="s">
        <v>8</v>
      </c>
      <c r="G53" s="2" t="s">
        <v>8</v>
      </c>
      <c r="H53" s="2" t="s">
        <v>9</v>
      </c>
      <c r="I53" s="2" t="s">
        <v>10</v>
      </c>
      <c r="J53" s="2" t="s">
        <v>11</v>
      </c>
      <c r="K53" s="2" t="s">
        <v>12</v>
      </c>
      <c r="L53" s="2" t="s">
        <v>11</v>
      </c>
      <c r="M53" s="2" t="s">
        <v>12</v>
      </c>
      <c r="N53" s="2" t="s">
        <v>12</v>
      </c>
      <c r="O53" s="2" t="s">
        <v>11</v>
      </c>
      <c r="P53" s="2" t="s">
        <v>12</v>
      </c>
      <c r="Q53" s="2" t="s">
        <v>11</v>
      </c>
      <c r="R53" s="2" t="s">
        <v>11</v>
      </c>
      <c r="S53" s="2" t="s">
        <v>12</v>
      </c>
      <c r="T53" s="2" t="s">
        <v>12</v>
      </c>
      <c r="U53" s="2" t="s">
        <v>11</v>
      </c>
      <c r="V53" s="2" t="s">
        <v>12</v>
      </c>
      <c r="W53" s="2" t="s">
        <v>11</v>
      </c>
      <c r="X53" s="2" t="s">
        <v>12</v>
      </c>
    </row>
    <row r="54" spans="2:24" ht="144">
      <c r="B54" s="7" t="s">
        <v>13</v>
      </c>
      <c r="C54" s="9"/>
      <c r="D54" s="10"/>
      <c r="E54" s="10" t="s">
        <v>38</v>
      </c>
      <c r="F54" s="10" t="s">
        <v>39</v>
      </c>
      <c r="G54" s="10" t="s">
        <v>40</v>
      </c>
      <c r="H54" s="10" t="s">
        <v>14</v>
      </c>
      <c r="I54" s="10" t="s">
        <v>14</v>
      </c>
      <c r="J54" s="10" t="s">
        <v>15</v>
      </c>
      <c r="K54" s="10" t="s">
        <v>15</v>
      </c>
      <c r="L54" s="10" t="s">
        <v>16</v>
      </c>
      <c r="M54" s="10" t="s">
        <v>17</v>
      </c>
      <c r="N54" s="10" t="s">
        <v>18</v>
      </c>
      <c r="O54" s="10" t="s">
        <v>19</v>
      </c>
      <c r="P54" s="10" t="s">
        <v>19</v>
      </c>
      <c r="Q54" s="10" t="s">
        <v>20</v>
      </c>
      <c r="R54" s="10" t="s">
        <v>21</v>
      </c>
      <c r="S54" s="10" t="s">
        <v>22</v>
      </c>
      <c r="T54" s="10" t="s">
        <v>21</v>
      </c>
      <c r="U54" s="10" t="s">
        <v>23</v>
      </c>
      <c r="V54" s="10" t="s">
        <v>23</v>
      </c>
      <c r="W54" s="10" t="s">
        <v>24</v>
      </c>
      <c r="X54" s="10" t="s">
        <v>24</v>
      </c>
    </row>
    <row r="55" spans="2:24">
      <c r="B55" s="3" t="s">
        <v>1</v>
      </c>
      <c r="C55" s="12" t="s">
        <v>25</v>
      </c>
      <c r="D55" s="12" t="s">
        <v>25</v>
      </c>
      <c r="E55" s="12" t="s">
        <v>25</v>
      </c>
      <c r="F55" s="12" t="s">
        <v>25</v>
      </c>
      <c r="G55" s="12" t="s">
        <v>25</v>
      </c>
      <c r="H55" s="12" t="s">
        <v>26</v>
      </c>
      <c r="I55" s="12" t="s">
        <v>26</v>
      </c>
      <c r="J55" s="12" t="s">
        <v>27</v>
      </c>
      <c r="K55" s="12" t="s">
        <v>27</v>
      </c>
      <c r="L55" s="12" t="s">
        <v>28</v>
      </c>
      <c r="M55" s="12" t="s">
        <v>28</v>
      </c>
      <c r="N55" s="12" t="s">
        <v>29</v>
      </c>
      <c r="O55" s="12" t="s">
        <v>28</v>
      </c>
      <c r="P55" s="12" t="s">
        <v>28</v>
      </c>
      <c r="Q55" s="12" t="s">
        <v>30</v>
      </c>
      <c r="R55" s="12" t="s">
        <v>31</v>
      </c>
      <c r="S55" s="12" t="s">
        <v>30</v>
      </c>
      <c r="T55" s="12" t="s">
        <v>31</v>
      </c>
      <c r="U55" s="12" t="s">
        <v>32</v>
      </c>
      <c r="V55" s="12" t="s">
        <v>32</v>
      </c>
      <c r="W55" s="12" t="s">
        <v>33</v>
      </c>
      <c r="X55" s="12" t="s">
        <v>33</v>
      </c>
    </row>
    <row r="56" spans="2:24">
      <c r="B56" s="31">
        <v>44136</v>
      </c>
      <c r="C56" s="13">
        <v>655.6212857142857</v>
      </c>
      <c r="D56" s="13">
        <v>817.81100000000004</v>
      </c>
      <c r="E56" s="13">
        <v>817.81100000000004</v>
      </c>
      <c r="F56" s="13">
        <v>0</v>
      </c>
      <c r="G56" s="14">
        <v>0</v>
      </c>
      <c r="H56" s="14">
        <v>0</v>
      </c>
      <c r="I56" s="14">
        <v>0</v>
      </c>
      <c r="J56" s="5">
        <v>50</v>
      </c>
      <c r="K56" s="5">
        <v>23</v>
      </c>
      <c r="L56" s="5">
        <v>0</v>
      </c>
      <c r="M56" s="5">
        <v>2</v>
      </c>
      <c r="N56" s="32">
        <f>IF(M56=0,0,M56/K56)</f>
        <v>8.6956521739130432E-2</v>
      </c>
      <c r="O56" s="5">
        <v>9</v>
      </c>
      <c r="P56" s="5">
        <v>0</v>
      </c>
      <c r="Q56" s="32">
        <f>IF(O56=0,0,O56/J56)</f>
        <v>0.18</v>
      </c>
      <c r="R56" s="32">
        <f>IF(L56=0,0,L56/J56)</f>
        <v>0</v>
      </c>
      <c r="S56" s="32">
        <f>IF(P56=0,0,P56/K56)</f>
        <v>0</v>
      </c>
      <c r="T56" s="32">
        <f>IF(N56=0,0,N56/K56)</f>
        <v>3.780718336483932E-3</v>
      </c>
      <c r="U56" s="13">
        <v>0</v>
      </c>
      <c r="V56" s="13">
        <v>0</v>
      </c>
      <c r="W56" s="13">
        <f>100-U56</f>
        <v>100</v>
      </c>
      <c r="X56" s="13">
        <f>100-V56</f>
        <v>100</v>
      </c>
    </row>
    <row r="57" spans="2:24">
      <c r="B57" s="21">
        <v>44137</v>
      </c>
      <c r="C57" s="13">
        <v>505.65125</v>
      </c>
      <c r="D57" s="13">
        <v>600.82533333333333</v>
      </c>
      <c r="E57" s="13">
        <v>803.07150000000001</v>
      </c>
      <c r="F57" s="13">
        <v>196.333</v>
      </c>
      <c r="G57" s="14">
        <v>0</v>
      </c>
      <c r="H57" s="14">
        <v>0</v>
      </c>
      <c r="I57" s="14">
        <v>0</v>
      </c>
      <c r="J57" s="5">
        <v>120</v>
      </c>
      <c r="K57" s="5">
        <v>31</v>
      </c>
      <c r="L57" s="5">
        <v>0</v>
      </c>
      <c r="M57" s="5">
        <v>2</v>
      </c>
      <c r="N57" s="32">
        <f t="shared" ref="N57:N85" si="15">IF(M57=0,0,M57/K57)</f>
        <v>6.4516129032258063E-2</v>
      </c>
      <c r="O57" s="5">
        <v>7</v>
      </c>
      <c r="P57" s="5">
        <v>1</v>
      </c>
      <c r="Q57" s="32">
        <f t="shared" ref="Q57:Q84" si="16">IF(O57=0,0,O57/J57)</f>
        <v>5.8333333333333334E-2</v>
      </c>
      <c r="R57" s="32">
        <f t="shared" ref="R57:R84" si="17">IF(L57=0,0,L57/J57)</f>
        <v>0</v>
      </c>
      <c r="S57" s="32">
        <f t="shared" ref="S57:S84" si="18">IF(P57=0,0,P57/K57)</f>
        <v>3.2258064516129031E-2</v>
      </c>
      <c r="T57" s="32">
        <f t="shared" ref="T57:T84" si="19">IF(N57=0,0,N57/K57)</f>
        <v>2.0811654526534857E-3</v>
      </c>
      <c r="U57" s="13">
        <v>0</v>
      </c>
      <c r="V57" s="13">
        <v>0</v>
      </c>
      <c r="W57" s="13">
        <f t="shared" ref="W57:W84" si="20">100-U57</f>
        <v>100</v>
      </c>
      <c r="X57" s="13">
        <f t="shared" ref="X57:X84" si="21">100-V57</f>
        <v>100</v>
      </c>
    </row>
    <row r="58" spans="2:24">
      <c r="B58" s="31">
        <v>44138</v>
      </c>
      <c r="C58" s="13">
        <v>842.73075000000006</v>
      </c>
      <c r="D58" s="13">
        <v>1147.7811999999999</v>
      </c>
      <c r="E58" s="13">
        <v>888.87649999999996</v>
      </c>
      <c r="F58" s="13">
        <v>2183.4</v>
      </c>
      <c r="G58" s="14">
        <v>0</v>
      </c>
      <c r="H58" s="14">
        <v>0</v>
      </c>
      <c r="I58" s="14">
        <v>0</v>
      </c>
      <c r="J58" s="5">
        <v>110</v>
      </c>
      <c r="K58" s="5">
        <v>38</v>
      </c>
      <c r="L58" s="5">
        <v>0</v>
      </c>
      <c r="M58" s="5">
        <v>4</v>
      </c>
      <c r="N58" s="32">
        <f t="shared" si="15"/>
        <v>0.10526315789473684</v>
      </c>
      <c r="O58" s="5">
        <v>7</v>
      </c>
      <c r="P58" s="5">
        <v>1</v>
      </c>
      <c r="Q58" s="32">
        <f t="shared" si="16"/>
        <v>6.363636363636363E-2</v>
      </c>
      <c r="R58" s="32">
        <f t="shared" si="17"/>
        <v>0</v>
      </c>
      <c r="S58" s="32">
        <f t="shared" si="18"/>
        <v>2.6315789473684209E-2</v>
      </c>
      <c r="T58" s="32">
        <f t="shared" si="19"/>
        <v>2.7700831024930748E-3</v>
      </c>
      <c r="U58" s="13">
        <v>0</v>
      </c>
      <c r="V58" s="13">
        <v>0</v>
      </c>
      <c r="W58" s="13">
        <f t="shared" si="20"/>
        <v>100</v>
      </c>
      <c r="X58" s="13">
        <f t="shared" si="21"/>
        <v>100</v>
      </c>
    </row>
    <row r="59" spans="2:24">
      <c r="B59" s="21">
        <v>44139</v>
      </c>
      <c r="C59" s="13">
        <v>529.46859999999992</v>
      </c>
      <c r="D59" s="13">
        <v>749.69499999999994</v>
      </c>
      <c r="E59" s="13">
        <v>749.69499999999994</v>
      </c>
      <c r="F59" s="13">
        <v>0</v>
      </c>
      <c r="G59" s="14">
        <v>0</v>
      </c>
      <c r="H59" s="14">
        <v>0</v>
      </c>
      <c r="I59" s="14">
        <v>0</v>
      </c>
      <c r="J59" s="5">
        <v>70</v>
      </c>
      <c r="K59" s="5">
        <v>29</v>
      </c>
      <c r="L59" s="5">
        <v>0</v>
      </c>
      <c r="M59" s="5">
        <v>1</v>
      </c>
      <c r="N59" s="32">
        <f t="shared" si="15"/>
        <v>3.4482758620689655E-2</v>
      </c>
      <c r="O59" s="5">
        <v>4</v>
      </c>
      <c r="P59" s="5">
        <v>0</v>
      </c>
      <c r="Q59" s="32">
        <f t="shared" si="16"/>
        <v>5.7142857142857141E-2</v>
      </c>
      <c r="R59" s="32">
        <f t="shared" si="17"/>
        <v>0</v>
      </c>
      <c r="S59" s="32">
        <f t="shared" si="18"/>
        <v>0</v>
      </c>
      <c r="T59" s="32">
        <f t="shared" si="19"/>
        <v>1.1890606420927466E-3</v>
      </c>
      <c r="U59" s="13">
        <v>0</v>
      </c>
      <c r="V59" s="13">
        <v>0</v>
      </c>
      <c r="W59" s="13">
        <f t="shared" si="20"/>
        <v>100</v>
      </c>
      <c r="X59" s="13">
        <f t="shared" si="21"/>
        <v>100</v>
      </c>
    </row>
    <row r="60" spans="2:24">
      <c r="B60" s="21">
        <v>44140</v>
      </c>
      <c r="C60" s="13">
        <v>849.29550000000006</v>
      </c>
      <c r="D60" s="13">
        <v>881.69450000000006</v>
      </c>
      <c r="E60" s="13">
        <v>881.69450000000006</v>
      </c>
      <c r="F60" s="13">
        <v>0</v>
      </c>
      <c r="G60" s="14">
        <v>0</v>
      </c>
      <c r="H60" s="14">
        <v>0</v>
      </c>
      <c r="I60" s="14">
        <v>0</v>
      </c>
      <c r="J60" s="5">
        <v>70</v>
      </c>
      <c r="K60" s="5">
        <v>30</v>
      </c>
      <c r="L60" s="5">
        <v>0</v>
      </c>
      <c r="M60" s="5">
        <v>2</v>
      </c>
      <c r="N60" s="32">
        <f t="shared" si="15"/>
        <v>6.6666666666666666E-2</v>
      </c>
      <c r="O60" s="5">
        <v>10</v>
      </c>
      <c r="P60" s="5">
        <v>2</v>
      </c>
      <c r="Q60" s="32">
        <f t="shared" si="16"/>
        <v>0.14285714285714285</v>
      </c>
      <c r="R60" s="32">
        <f t="shared" si="17"/>
        <v>0</v>
      </c>
      <c r="S60" s="32">
        <f t="shared" si="18"/>
        <v>6.6666666666666666E-2</v>
      </c>
      <c r="T60" s="32">
        <f t="shared" si="19"/>
        <v>2.2222222222222222E-3</v>
      </c>
      <c r="U60" s="13">
        <v>0</v>
      </c>
      <c r="V60" s="13">
        <v>0</v>
      </c>
      <c r="W60" s="13">
        <f t="shared" si="20"/>
        <v>100</v>
      </c>
      <c r="X60" s="13">
        <f t="shared" si="21"/>
        <v>100</v>
      </c>
    </row>
    <row r="61" spans="2:24">
      <c r="B61" s="20">
        <v>44141</v>
      </c>
      <c r="C61" s="13">
        <v>516.81040000000007</v>
      </c>
      <c r="D61" s="13">
        <v>818.66650000000004</v>
      </c>
      <c r="E61" s="13">
        <v>818.66650000000004</v>
      </c>
      <c r="F61" s="13">
        <v>0</v>
      </c>
      <c r="G61" s="14">
        <v>0</v>
      </c>
      <c r="H61" s="14">
        <v>0</v>
      </c>
      <c r="I61" s="14">
        <v>0</v>
      </c>
      <c r="J61" s="5">
        <v>57</v>
      </c>
      <c r="K61" s="5">
        <v>30</v>
      </c>
      <c r="L61" s="5">
        <v>0</v>
      </c>
      <c r="M61" s="5">
        <v>3</v>
      </c>
      <c r="N61" s="32">
        <f t="shared" si="15"/>
        <v>0.1</v>
      </c>
      <c r="O61" s="5">
        <v>4</v>
      </c>
      <c r="P61" s="5">
        <v>0</v>
      </c>
      <c r="Q61" s="32">
        <f t="shared" si="16"/>
        <v>7.0175438596491224E-2</v>
      </c>
      <c r="R61" s="32">
        <f t="shared" si="17"/>
        <v>0</v>
      </c>
      <c r="S61" s="32">
        <f t="shared" si="18"/>
        <v>0</v>
      </c>
      <c r="T61" s="32">
        <f t="shared" si="19"/>
        <v>3.3333333333333335E-3</v>
      </c>
      <c r="U61" s="13">
        <v>0</v>
      </c>
      <c r="V61" s="13">
        <v>0</v>
      </c>
      <c r="W61" s="13">
        <f t="shared" si="20"/>
        <v>100</v>
      </c>
      <c r="X61" s="13">
        <f t="shared" si="21"/>
        <v>100</v>
      </c>
    </row>
    <row r="62" spans="2:24">
      <c r="B62" s="20">
        <v>44142</v>
      </c>
      <c r="C62" s="13">
        <v>384.72649999999999</v>
      </c>
      <c r="D62" s="13">
        <v>562.70633333333342</v>
      </c>
      <c r="E62" s="13">
        <v>742.55950000000007</v>
      </c>
      <c r="F62" s="13">
        <v>203</v>
      </c>
      <c r="G62" s="14">
        <v>0</v>
      </c>
      <c r="H62" s="14">
        <v>0</v>
      </c>
      <c r="I62" s="14">
        <v>0</v>
      </c>
      <c r="J62" s="5">
        <v>74</v>
      </c>
      <c r="K62" s="5">
        <v>35</v>
      </c>
      <c r="L62" s="5">
        <v>0</v>
      </c>
      <c r="M62" s="5">
        <v>1</v>
      </c>
      <c r="N62" s="32">
        <f t="shared" si="15"/>
        <v>2.8571428571428571E-2</v>
      </c>
      <c r="O62" s="5">
        <v>14</v>
      </c>
      <c r="P62" s="5">
        <v>5</v>
      </c>
      <c r="Q62" s="32">
        <f t="shared" si="16"/>
        <v>0.1891891891891892</v>
      </c>
      <c r="R62" s="32">
        <f t="shared" si="17"/>
        <v>0</v>
      </c>
      <c r="S62" s="32">
        <f t="shared" si="18"/>
        <v>0.14285714285714285</v>
      </c>
      <c r="T62" s="32">
        <f t="shared" si="19"/>
        <v>8.1632653061224482E-4</v>
      </c>
      <c r="U62" s="13">
        <v>0</v>
      </c>
      <c r="V62" s="13">
        <v>0</v>
      </c>
      <c r="W62" s="13">
        <f t="shared" si="20"/>
        <v>100</v>
      </c>
      <c r="X62" s="13">
        <f t="shared" si="21"/>
        <v>100</v>
      </c>
    </row>
    <row r="63" spans="2:24">
      <c r="B63" s="31">
        <v>44143</v>
      </c>
      <c r="C63" s="13">
        <v>490.65219999999999</v>
      </c>
      <c r="D63" s="13">
        <v>763.92849999999999</v>
      </c>
      <c r="E63" s="13">
        <v>763.92849999999999</v>
      </c>
      <c r="F63" s="13">
        <v>0</v>
      </c>
      <c r="G63" s="14">
        <v>0</v>
      </c>
      <c r="H63" s="14">
        <v>0</v>
      </c>
      <c r="I63" s="14">
        <v>0</v>
      </c>
      <c r="J63" s="5">
        <v>61</v>
      </c>
      <c r="K63" s="5">
        <v>29</v>
      </c>
      <c r="L63" s="5">
        <v>0</v>
      </c>
      <c r="M63" s="5">
        <v>3</v>
      </c>
      <c r="N63" s="32">
        <f t="shared" si="15"/>
        <v>0.10344827586206896</v>
      </c>
      <c r="O63" s="5">
        <v>4</v>
      </c>
      <c r="P63" s="5">
        <v>0</v>
      </c>
      <c r="Q63" s="32">
        <f t="shared" si="16"/>
        <v>6.5573770491803282E-2</v>
      </c>
      <c r="R63" s="32">
        <f t="shared" si="17"/>
        <v>0</v>
      </c>
      <c r="S63" s="32">
        <f t="shared" si="18"/>
        <v>0</v>
      </c>
      <c r="T63" s="32">
        <f t="shared" si="19"/>
        <v>3.5671819262782403E-3</v>
      </c>
      <c r="U63" s="13">
        <v>0</v>
      </c>
      <c r="V63" s="13">
        <v>0</v>
      </c>
      <c r="W63" s="13">
        <f t="shared" si="20"/>
        <v>100</v>
      </c>
      <c r="X63" s="13">
        <f t="shared" si="21"/>
        <v>100</v>
      </c>
    </row>
    <row r="64" spans="2:24">
      <c r="B64" s="21">
        <v>44144</v>
      </c>
      <c r="C64" s="13">
        <v>540.24337500000001</v>
      </c>
      <c r="D64" s="13">
        <v>543.79999999999995</v>
      </c>
      <c r="E64" s="13">
        <v>641.375</v>
      </c>
      <c r="F64" s="13">
        <v>153.5</v>
      </c>
      <c r="G64" s="14">
        <v>0</v>
      </c>
      <c r="H64" s="14">
        <v>0</v>
      </c>
      <c r="I64" s="14">
        <v>0</v>
      </c>
      <c r="J64" s="5">
        <v>102</v>
      </c>
      <c r="K64" s="5">
        <v>41</v>
      </c>
      <c r="L64" s="5">
        <v>0</v>
      </c>
      <c r="M64" s="5">
        <v>3</v>
      </c>
      <c r="N64" s="32">
        <f t="shared" si="15"/>
        <v>7.3170731707317069E-2</v>
      </c>
      <c r="O64" s="5">
        <v>4</v>
      </c>
      <c r="P64" s="5">
        <v>0</v>
      </c>
      <c r="Q64" s="32">
        <f t="shared" si="16"/>
        <v>3.9215686274509803E-2</v>
      </c>
      <c r="R64" s="32">
        <f t="shared" si="17"/>
        <v>0</v>
      </c>
      <c r="S64" s="32">
        <f t="shared" si="18"/>
        <v>0</v>
      </c>
      <c r="T64" s="32">
        <f t="shared" si="19"/>
        <v>1.784651992861392E-3</v>
      </c>
      <c r="U64" s="13">
        <v>0</v>
      </c>
      <c r="V64" s="13">
        <v>0</v>
      </c>
      <c r="W64" s="13">
        <f t="shared" si="20"/>
        <v>100</v>
      </c>
      <c r="X64" s="13">
        <f t="shared" si="21"/>
        <v>100</v>
      </c>
    </row>
    <row r="65" spans="2:24">
      <c r="B65" s="31">
        <v>44145</v>
      </c>
      <c r="C65" s="13">
        <v>1260.6162857142858</v>
      </c>
      <c r="D65" s="13">
        <v>654.88700000000006</v>
      </c>
      <c r="E65" s="13">
        <v>905.83050000000003</v>
      </c>
      <c r="F65" s="13">
        <v>153</v>
      </c>
      <c r="G65" s="14">
        <v>0</v>
      </c>
      <c r="H65" s="14">
        <v>0</v>
      </c>
      <c r="I65" s="14">
        <v>0</v>
      </c>
      <c r="J65" s="5">
        <v>96</v>
      </c>
      <c r="K65" s="5">
        <v>23</v>
      </c>
      <c r="L65" s="5">
        <v>0</v>
      </c>
      <c r="M65" s="5">
        <v>4</v>
      </c>
      <c r="N65" s="32">
        <f t="shared" si="15"/>
        <v>0.17391304347826086</v>
      </c>
      <c r="O65" s="5">
        <v>7</v>
      </c>
      <c r="P65" s="5">
        <v>0</v>
      </c>
      <c r="Q65" s="32">
        <f t="shared" si="16"/>
        <v>7.2916666666666671E-2</v>
      </c>
      <c r="R65" s="32">
        <f t="shared" si="17"/>
        <v>0</v>
      </c>
      <c r="S65" s="32">
        <f t="shared" si="18"/>
        <v>0</v>
      </c>
      <c r="T65" s="32">
        <f t="shared" si="19"/>
        <v>7.5614366729678641E-3</v>
      </c>
      <c r="U65" s="13">
        <v>0</v>
      </c>
      <c r="V65" s="13">
        <v>0</v>
      </c>
      <c r="W65" s="13">
        <f t="shared" si="20"/>
        <v>100</v>
      </c>
      <c r="X65" s="13">
        <f t="shared" si="21"/>
        <v>100</v>
      </c>
    </row>
    <row r="66" spans="2:24">
      <c r="B66" s="21">
        <v>44146</v>
      </c>
      <c r="C66" s="13">
        <v>501.55399999999997</v>
      </c>
      <c r="D66" s="13">
        <v>545.10550000000001</v>
      </c>
      <c r="E66" s="13">
        <v>545.10550000000001</v>
      </c>
      <c r="F66" s="13">
        <v>0</v>
      </c>
      <c r="G66" s="14">
        <v>0</v>
      </c>
      <c r="H66" s="14">
        <v>0</v>
      </c>
      <c r="I66" s="14">
        <v>0</v>
      </c>
      <c r="J66" s="5">
        <v>67</v>
      </c>
      <c r="K66" s="5">
        <v>39</v>
      </c>
      <c r="L66" s="5">
        <v>0</v>
      </c>
      <c r="M66" s="5">
        <v>2</v>
      </c>
      <c r="N66" s="32">
        <f t="shared" si="15"/>
        <v>5.128205128205128E-2</v>
      </c>
      <c r="O66" s="5">
        <v>16</v>
      </c>
      <c r="P66" s="5">
        <v>12</v>
      </c>
      <c r="Q66" s="32">
        <f t="shared" si="16"/>
        <v>0.23880597014925373</v>
      </c>
      <c r="R66" s="32">
        <f t="shared" si="17"/>
        <v>0</v>
      </c>
      <c r="S66" s="32">
        <f t="shared" si="18"/>
        <v>0.30769230769230771</v>
      </c>
      <c r="T66" s="32">
        <f t="shared" si="19"/>
        <v>1.3149243918474686E-3</v>
      </c>
      <c r="U66" s="13">
        <v>0</v>
      </c>
      <c r="V66" s="13">
        <v>0</v>
      </c>
      <c r="W66" s="13">
        <f t="shared" si="20"/>
        <v>100</v>
      </c>
      <c r="X66" s="13">
        <f t="shared" si="21"/>
        <v>100</v>
      </c>
    </row>
    <row r="67" spans="2:24">
      <c r="B67" s="21">
        <v>44147</v>
      </c>
      <c r="C67" s="13">
        <v>597.5241666666667</v>
      </c>
      <c r="D67" s="13">
        <v>823.41166666666652</v>
      </c>
      <c r="E67" s="13">
        <v>1022.1174999999999</v>
      </c>
      <c r="F67" s="13">
        <v>426</v>
      </c>
      <c r="G67" s="14">
        <v>0</v>
      </c>
      <c r="H67" s="14">
        <v>0</v>
      </c>
      <c r="I67" s="14">
        <v>0</v>
      </c>
      <c r="J67" s="5">
        <v>58</v>
      </c>
      <c r="K67" s="5">
        <v>33</v>
      </c>
      <c r="L67" s="5">
        <v>0</v>
      </c>
      <c r="M67" s="5">
        <v>2</v>
      </c>
      <c r="N67" s="32">
        <f t="shared" si="15"/>
        <v>6.0606060606060608E-2</v>
      </c>
      <c r="O67" s="5">
        <v>6</v>
      </c>
      <c r="P67" s="5">
        <v>1</v>
      </c>
      <c r="Q67" s="32">
        <f t="shared" si="16"/>
        <v>0.10344827586206896</v>
      </c>
      <c r="R67" s="32">
        <f t="shared" si="17"/>
        <v>0</v>
      </c>
      <c r="S67" s="32">
        <f t="shared" si="18"/>
        <v>3.0303030303030304E-2</v>
      </c>
      <c r="T67" s="32">
        <f t="shared" si="19"/>
        <v>1.8365472910927456E-3</v>
      </c>
      <c r="U67" s="13">
        <v>0</v>
      </c>
      <c r="V67" s="13">
        <v>0</v>
      </c>
      <c r="W67" s="13">
        <f t="shared" si="20"/>
        <v>100</v>
      </c>
      <c r="X67" s="13">
        <f t="shared" si="21"/>
        <v>100</v>
      </c>
    </row>
    <row r="68" spans="2:24">
      <c r="B68" s="20">
        <v>44148</v>
      </c>
      <c r="C68" s="13">
        <v>630.67699999999991</v>
      </c>
      <c r="D68" s="13">
        <v>772.27733333333333</v>
      </c>
      <c r="E68" s="13">
        <v>1057.9159999999999</v>
      </c>
      <c r="F68" s="13">
        <v>201</v>
      </c>
      <c r="G68" s="14">
        <v>0</v>
      </c>
      <c r="H68" s="14">
        <v>0</v>
      </c>
      <c r="I68" s="14">
        <v>0</v>
      </c>
      <c r="J68" s="5">
        <v>59</v>
      </c>
      <c r="K68" s="5">
        <v>31</v>
      </c>
      <c r="L68" s="5">
        <v>0</v>
      </c>
      <c r="M68" s="5">
        <v>2</v>
      </c>
      <c r="N68" s="32">
        <f t="shared" si="15"/>
        <v>6.4516129032258063E-2</v>
      </c>
      <c r="O68" s="5">
        <v>4</v>
      </c>
      <c r="P68" s="5">
        <v>1</v>
      </c>
      <c r="Q68" s="32">
        <f t="shared" si="16"/>
        <v>6.7796610169491525E-2</v>
      </c>
      <c r="R68" s="32">
        <f t="shared" si="17"/>
        <v>0</v>
      </c>
      <c r="S68" s="32">
        <f t="shared" si="18"/>
        <v>3.2258064516129031E-2</v>
      </c>
      <c r="T68" s="32">
        <f t="shared" si="19"/>
        <v>2.0811654526534857E-3</v>
      </c>
      <c r="U68" s="13">
        <v>0</v>
      </c>
      <c r="V68" s="13">
        <v>0</v>
      </c>
      <c r="W68" s="13">
        <f t="shared" si="20"/>
        <v>100</v>
      </c>
      <c r="X68" s="13">
        <f t="shared" si="21"/>
        <v>100</v>
      </c>
    </row>
    <row r="69" spans="2:24">
      <c r="B69" s="20">
        <v>44149</v>
      </c>
      <c r="C69" s="13">
        <v>799.52737500000001</v>
      </c>
      <c r="D69" s="13">
        <v>707.95825000000002</v>
      </c>
      <c r="E69" s="13">
        <v>887.38866666666672</v>
      </c>
      <c r="F69" s="13">
        <v>169.667</v>
      </c>
      <c r="G69" s="14">
        <v>0</v>
      </c>
      <c r="H69" s="14">
        <v>0</v>
      </c>
      <c r="I69" s="14">
        <v>0</v>
      </c>
      <c r="J69" s="5">
        <v>75</v>
      </c>
      <c r="K69" s="5">
        <v>31</v>
      </c>
      <c r="L69" s="5">
        <v>0</v>
      </c>
      <c r="M69" s="5">
        <v>8</v>
      </c>
      <c r="N69" s="32">
        <f t="shared" si="15"/>
        <v>0.25806451612903225</v>
      </c>
      <c r="O69" s="5">
        <v>14</v>
      </c>
      <c r="P69" s="5">
        <v>0</v>
      </c>
      <c r="Q69" s="32">
        <f t="shared" si="16"/>
        <v>0.18666666666666668</v>
      </c>
      <c r="R69" s="32">
        <f t="shared" si="17"/>
        <v>0</v>
      </c>
      <c r="S69" s="32">
        <f t="shared" si="18"/>
        <v>0</v>
      </c>
      <c r="T69" s="32">
        <f t="shared" si="19"/>
        <v>8.3246618106139429E-3</v>
      </c>
      <c r="U69" s="13">
        <v>0</v>
      </c>
      <c r="V69" s="13">
        <v>0</v>
      </c>
      <c r="W69" s="13">
        <f t="shared" si="20"/>
        <v>100</v>
      </c>
      <c r="X69" s="13">
        <f t="shared" si="21"/>
        <v>100</v>
      </c>
    </row>
    <row r="70" spans="2:24">
      <c r="B70" s="31">
        <v>44150</v>
      </c>
      <c r="C70" s="13">
        <v>709.2234285714286</v>
      </c>
      <c r="D70" s="13">
        <v>864.41100000000006</v>
      </c>
      <c r="E70" s="13">
        <v>1088.2813333333334</v>
      </c>
      <c r="F70" s="13">
        <v>192.8</v>
      </c>
      <c r="G70" s="14">
        <v>0</v>
      </c>
      <c r="H70" s="14">
        <v>0</v>
      </c>
      <c r="I70" s="14">
        <v>0</v>
      </c>
      <c r="J70" s="5">
        <v>90</v>
      </c>
      <c r="K70" s="5">
        <v>46</v>
      </c>
      <c r="L70" s="5">
        <v>0</v>
      </c>
      <c r="M70" s="5">
        <v>4</v>
      </c>
      <c r="N70" s="32">
        <f t="shared" si="15"/>
        <v>8.6956521739130432E-2</v>
      </c>
      <c r="O70" s="5">
        <v>4</v>
      </c>
      <c r="P70" s="5">
        <v>0</v>
      </c>
      <c r="Q70" s="32">
        <f t="shared" si="16"/>
        <v>4.4444444444444446E-2</v>
      </c>
      <c r="R70" s="32">
        <f t="shared" si="17"/>
        <v>0</v>
      </c>
      <c r="S70" s="32">
        <f t="shared" si="18"/>
        <v>0</v>
      </c>
      <c r="T70" s="32">
        <f t="shared" si="19"/>
        <v>1.890359168241966E-3</v>
      </c>
      <c r="U70" s="13">
        <v>0</v>
      </c>
      <c r="V70" s="13">
        <v>0</v>
      </c>
      <c r="W70" s="13">
        <f t="shared" si="20"/>
        <v>100</v>
      </c>
      <c r="X70" s="13">
        <f t="shared" si="21"/>
        <v>100</v>
      </c>
    </row>
    <row r="71" spans="2:24">
      <c r="B71" s="21">
        <v>44151</v>
      </c>
      <c r="C71" s="13">
        <v>485.99912499999999</v>
      </c>
      <c r="D71" s="13">
        <v>424.94650000000001</v>
      </c>
      <c r="E71" s="13">
        <v>530.59533333333331</v>
      </c>
      <c r="F71" s="13">
        <v>108</v>
      </c>
      <c r="G71" s="14">
        <v>0</v>
      </c>
      <c r="H71" s="14">
        <v>0</v>
      </c>
      <c r="I71" s="14">
        <v>0</v>
      </c>
      <c r="J71" s="5">
        <v>98</v>
      </c>
      <c r="K71" s="5">
        <v>45</v>
      </c>
      <c r="L71" s="5">
        <v>0</v>
      </c>
      <c r="M71" s="5">
        <v>2</v>
      </c>
      <c r="N71" s="32">
        <f t="shared" si="15"/>
        <v>4.4444444444444446E-2</v>
      </c>
      <c r="O71" s="5">
        <v>10</v>
      </c>
      <c r="P71" s="5">
        <v>7</v>
      </c>
      <c r="Q71" s="32">
        <f t="shared" si="16"/>
        <v>0.10204081632653061</v>
      </c>
      <c r="R71" s="32">
        <f t="shared" si="17"/>
        <v>0</v>
      </c>
      <c r="S71" s="32">
        <f t="shared" si="18"/>
        <v>0.15555555555555556</v>
      </c>
      <c r="T71" s="32">
        <f t="shared" si="19"/>
        <v>9.8765432098765434E-4</v>
      </c>
      <c r="U71" s="13">
        <v>0</v>
      </c>
      <c r="V71" s="13">
        <v>0</v>
      </c>
      <c r="W71" s="13">
        <f t="shared" si="20"/>
        <v>100</v>
      </c>
      <c r="X71" s="13">
        <f t="shared" si="21"/>
        <v>100</v>
      </c>
    </row>
    <row r="72" spans="2:24">
      <c r="B72" s="31">
        <v>44152</v>
      </c>
      <c r="C72" s="13">
        <v>450.28125</v>
      </c>
      <c r="D72" s="13">
        <v>544.02466666666669</v>
      </c>
      <c r="E72" s="13">
        <v>703.28700000000003</v>
      </c>
      <c r="F72" s="13">
        <v>225.5</v>
      </c>
      <c r="G72" s="14">
        <v>0</v>
      </c>
      <c r="H72" s="14">
        <v>0</v>
      </c>
      <c r="I72" s="14">
        <v>0</v>
      </c>
      <c r="J72" s="5">
        <v>110</v>
      </c>
      <c r="K72" s="5">
        <v>41</v>
      </c>
      <c r="L72" s="5">
        <v>0</v>
      </c>
      <c r="M72" s="5">
        <v>3</v>
      </c>
      <c r="N72" s="32">
        <f t="shared" si="15"/>
        <v>7.3170731707317069E-2</v>
      </c>
      <c r="O72" s="5">
        <v>6</v>
      </c>
      <c r="P72" s="5">
        <v>2</v>
      </c>
      <c r="Q72" s="32">
        <f t="shared" si="16"/>
        <v>5.4545454545454543E-2</v>
      </c>
      <c r="R72" s="32">
        <f t="shared" si="17"/>
        <v>0</v>
      </c>
      <c r="S72" s="32">
        <f t="shared" si="18"/>
        <v>4.878048780487805E-2</v>
      </c>
      <c r="T72" s="32">
        <f t="shared" si="19"/>
        <v>1.784651992861392E-3</v>
      </c>
      <c r="U72" s="13">
        <v>0</v>
      </c>
      <c r="V72" s="13">
        <v>0</v>
      </c>
      <c r="W72" s="13">
        <f t="shared" si="20"/>
        <v>100</v>
      </c>
      <c r="X72" s="13">
        <f t="shared" si="21"/>
        <v>100</v>
      </c>
    </row>
    <row r="73" spans="2:24">
      <c r="B73" s="21">
        <v>44153</v>
      </c>
      <c r="C73" s="13">
        <v>564.71314285714288</v>
      </c>
      <c r="D73" s="13">
        <v>567.59900000000005</v>
      </c>
      <c r="E73" s="13">
        <v>698.63200000000006</v>
      </c>
      <c r="F73" s="13">
        <v>174.5</v>
      </c>
      <c r="G73" s="14">
        <v>0</v>
      </c>
      <c r="H73" s="14">
        <v>0</v>
      </c>
      <c r="I73" s="14">
        <v>0</v>
      </c>
      <c r="J73" s="5">
        <v>138</v>
      </c>
      <c r="K73" s="5">
        <v>66</v>
      </c>
      <c r="L73" s="5">
        <v>0</v>
      </c>
      <c r="M73" s="5">
        <v>2</v>
      </c>
      <c r="N73" s="32">
        <f t="shared" si="15"/>
        <v>3.0303030303030304E-2</v>
      </c>
      <c r="O73" s="5">
        <v>8</v>
      </c>
      <c r="P73" s="5">
        <v>1</v>
      </c>
      <c r="Q73" s="32">
        <f t="shared" si="16"/>
        <v>5.7971014492753624E-2</v>
      </c>
      <c r="R73" s="32">
        <f t="shared" si="17"/>
        <v>0</v>
      </c>
      <c r="S73" s="32">
        <f t="shared" si="18"/>
        <v>1.5151515151515152E-2</v>
      </c>
      <c r="T73" s="32">
        <f t="shared" si="19"/>
        <v>4.591368227731864E-4</v>
      </c>
      <c r="U73" s="13">
        <v>0</v>
      </c>
      <c r="V73" s="13">
        <v>0</v>
      </c>
      <c r="W73" s="13">
        <f t="shared" si="20"/>
        <v>100</v>
      </c>
      <c r="X73" s="13">
        <f t="shared" si="21"/>
        <v>100</v>
      </c>
    </row>
    <row r="74" spans="2:24">
      <c r="B74" s="21">
        <v>44154</v>
      </c>
      <c r="C74" s="13">
        <v>470.26249999999999</v>
      </c>
      <c r="D74" s="13">
        <v>524.39800000000002</v>
      </c>
      <c r="E74" s="13">
        <v>626.09699999999998</v>
      </c>
      <c r="F74" s="13">
        <v>321</v>
      </c>
      <c r="G74" s="14">
        <v>0</v>
      </c>
      <c r="H74" s="14">
        <v>0</v>
      </c>
      <c r="I74" s="14">
        <v>0</v>
      </c>
      <c r="J74" s="5">
        <v>134</v>
      </c>
      <c r="K74" s="5">
        <v>32</v>
      </c>
      <c r="L74" s="5">
        <v>0</v>
      </c>
      <c r="M74" s="5">
        <v>0</v>
      </c>
      <c r="N74" s="32">
        <f t="shared" si="15"/>
        <v>0</v>
      </c>
      <c r="O74" s="5">
        <v>0</v>
      </c>
      <c r="P74" s="5">
        <v>0</v>
      </c>
      <c r="Q74" s="32">
        <f t="shared" si="16"/>
        <v>0</v>
      </c>
      <c r="R74" s="32">
        <f t="shared" si="17"/>
        <v>0</v>
      </c>
      <c r="S74" s="32">
        <f t="shared" si="18"/>
        <v>0</v>
      </c>
      <c r="T74" s="32">
        <f t="shared" si="19"/>
        <v>0</v>
      </c>
      <c r="U74" s="13">
        <v>0</v>
      </c>
      <c r="V74" s="13">
        <v>0</v>
      </c>
      <c r="W74" s="13">
        <f t="shared" si="20"/>
        <v>100</v>
      </c>
      <c r="X74" s="13">
        <f t="shared" si="21"/>
        <v>100</v>
      </c>
    </row>
    <row r="75" spans="2:24">
      <c r="B75" s="20">
        <v>44155</v>
      </c>
      <c r="C75" s="13">
        <v>534.26049999999998</v>
      </c>
      <c r="D75" s="13">
        <v>892.96900000000005</v>
      </c>
      <c r="E75" s="13">
        <v>892.96900000000005</v>
      </c>
      <c r="F75" s="13">
        <v>0</v>
      </c>
      <c r="G75" s="14">
        <v>0</v>
      </c>
      <c r="H75" s="14">
        <v>0</v>
      </c>
      <c r="I75" s="14">
        <v>0</v>
      </c>
      <c r="J75" s="5">
        <v>105</v>
      </c>
      <c r="K75" s="5">
        <v>32</v>
      </c>
      <c r="L75" s="5">
        <v>0</v>
      </c>
      <c r="M75" s="5">
        <v>0</v>
      </c>
      <c r="N75" s="32">
        <f t="shared" si="15"/>
        <v>0</v>
      </c>
      <c r="O75" s="5">
        <v>7</v>
      </c>
      <c r="P75" s="5">
        <v>7</v>
      </c>
      <c r="Q75" s="32">
        <f t="shared" si="16"/>
        <v>6.6666666666666666E-2</v>
      </c>
      <c r="R75" s="32">
        <f t="shared" si="17"/>
        <v>0</v>
      </c>
      <c r="S75" s="32">
        <f t="shared" si="18"/>
        <v>0.21875</v>
      </c>
      <c r="T75" s="32">
        <f t="shared" si="19"/>
        <v>0</v>
      </c>
      <c r="U75" s="13">
        <v>0</v>
      </c>
      <c r="V75" s="13">
        <v>0</v>
      </c>
      <c r="W75" s="13">
        <f t="shared" si="20"/>
        <v>100</v>
      </c>
      <c r="X75" s="13">
        <f t="shared" si="21"/>
        <v>100</v>
      </c>
    </row>
    <row r="76" spans="2:24">
      <c r="B76" s="20">
        <v>44156</v>
      </c>
      <c r="C76" s="13">
        <v>756.33774999999991</v>
      </c>
      <c r="D76" s="13">
        <v>761.13250000000005</v>
      </c>
      <c r="E76" s="13">
        <v>955.67666666666673</v>
      </c>
      <c r="F76" s="13">
        <v>177.5</v>
      </c>
      <c r="G76" s="14">
        <v>0</v>
      </c>
      <c r="H76" s="14">
        <v>0</v>
      </c>
      <c r="I76" s="14">
        <v>0</v>
      </c>
      <c r="J76" s="5">
        <v>87</v>
      </c>
      <c r="K76" s="5">
        <v>34</v>
      </c>
      <c r="L76" s="5">
        <v>0</v>
      </c>
      <c r="M76" s="5">
        <v>0</v>
      </c>
      <c r="N76" s="32">
        <f t="shared" si="15"/>
        <v>0</v>
      </c>
      <c r="O76" s="5">
        <v>3</v>
      </c>
      <c r="P76" s="5">
        <v>0</v>
      </c>
      <c r="Q76" s="32">
        <f t="shared" si="16"/>
        <v>3.4482758620689655E-2</v>
      </c>
      <c r="R76" s="32">
        <f t="shared" si="17"/>
        <v>0</v>
      </c>
      <c r="S76" s="32">
        <f t="shared" si="18"/>
        <v>0</v>
      </c>
      <c r="T76" s="32">
        <f t="shared" si="19"/>
        <v>0</v>
      </c>
      <c r="U76" s="13">
        <v>0</v>
      </c>
      <c r="V76" s="13">
        <v>0</v>
      </c>
      <c r="W76" s="13">
        <f t="shared" si="20"/>
        <v>100</v>
      </c>
      <c r="X76" s="13">
        <f t="shared" si="21"/>
        <v>100</v>
      </c>
    </row>
    <row r="77" spans="2:24">
      <c r="B77" s="31">
        <v>44157</v>
      </c>
      <c r="C77" s="13">
        <v>442.66249999999997</v>
      </c>
      <c r="D77" s="13">
        <v>412.589</v>
      </c>
      <c r="E77" s="13">
        <v>518.63350000000003</v>
      </c>
      <c r="F77" s="13">
        <v>200.5</v>
      </c>
      <c r="G77" s="14">
        <v>0</v>
      </c>
      <c r="H77" s="14">
        <v>0</v>
      </c>
      <c r="I77" s="14">
        <v>0</v>
      </c>
      <c r="J77" s="5">
        <v>97</v>
      </c>
      <c r="K77" s="5">
        <v>32</v>
      </c>
      <c r="L77" s="5">
        <v>0</v>
      </c>
      <c r="M77" s="5">
        <v>0</v>
      </c>
      <c r="N77" s="32">
        <f t="shared" si="15"/>
        <v>0</v>
      </c>
      <c r="O77" s="5">
        <v>1</v>
      </c>
      <c r="P77" s="5">
        <v>0</v>
      </c>
      <c r="Q77" s="32">
        <f t="shared" si="16"/>
        <v>1.0309278350515464E-2</v>
      </c>
      <c r="R77" s="32">
        <f t="shared" si="17"/>
        <v>0</v>
      </c>
      <c r="S77" s="32">
        <f t="shared" si="18"/>
        <v>0</v>
      </c>
      <c r="T77" s="32">
        <f t="shared" si="19"/>
        <v>0</v>
      </c>
      <c r="U77" s="13">
        <v>0</v>
      </c>
      <c r="V77" s="13">
        <v>0</v>
      </c>
      <c r="W77" s="13">
        <f t="shared" si="20"/>
        <v>100</v>
      </c>
      <c r="X77" s="13">
        <f t="shared" si="21"/>
        <v>100</v>
      </c>
    </row>
    <row r="78" spans="2:24">
      <c r="B78" s="21">
        <v>44158</v>
      </c>
      <c r="C78" s="13">
        <v>371.7405</v>
      </c>
      <c r="D78" s="13">
        <v>411.05975000000001</v>
      </c>
      <c r="E78" s="13">
        <v>656.6</v>
      </c>
      <c r="F78" s="13">
        <v>165.51949999999999</v>
      </c>
      <c r="G78" s="14">
        <v>0</v>
      </c>
      <c r="H78" s="14">
        <v>0</v>
      </c>
      <c r="I78" s="14">
        <v>0</v>
      </c>
      <c r="J78" s="5">
        <v>210</v>
      </c>
      <c r="K78" s="5">
        <v>77</v>
      </c>
      <c r="L78" s="5">
        <v>0</v>
      </c>
      <c r="M78" s="5">
        <v>0</v>
      </c>
      <c r="N78" s="32">
        <f t="shared" si="15"/>
        <v>0</v>
      </c>
      <c r="O78" s="5">
        <v>79</v>
      </c>
      <c r="P78" s="5">
        <v>51</v>
      </c>
      <c r="Q78" s="32">
        <f t="shared" si="16"/>
        <v>0.37619047619047619</v>
      </c>
      <c r="R78" s="32">
        <f t="shared" si="17"/>
        <v>0</v>
      </c>
      <c r="S78" s="32">
        <f t="shared" si="18"/>
        <v>0.66233766233766234</v>
      </c>
      <c r="T78" s="32">
        <f t="shared" si="19"/>
        <v>0</v>
      </c>
      <c r="U78" s="13">
        <v>0</v>
      </c>
      <c r="V78" s="13">
        <v>0</v>
      </c>
      <c r="W78" s="13">
        <f t="shared" si="20"/>
        <v>100</v>
      </c>
      <c r="X78" s="13">
        <f t="shared" si="21"/>
        <v>100</v>
      </c>
    </row>
    <row r="79" spans="2:24">
      <c r="B79" s="31">
        <v>44159</v>
      </c>
      <c r="C79" s="13">
        <v>898.69775000000004</v>
      </c>
      <c r="D79" s="13">
        <v>414.15625</v>
      </c>
      <c r="E79" s="13">
        <v>581.5625</v>
      </c>
      <c r="F79" s="13">
        <v>246.75</v>
      </c>
      <c r="G79" s="14">
        <v>0</v>
      </c>
      <c r="H79" s="14">
        <v>0</v>
      </c>
      <c r="I79" s="14">
        <v>0</v>
      </c>
      <c r="J79" s="5">
        <v>102</v>
      </c>
      <c r="K79" s="5">
        <v>55</v>
      </c>
      <c r="L79" s="5">
        <v>0</v>
      </c>
      <c r="M79" s="5">
        <v>0</v>
      </c>
      <c r="N79" s="32">
        <f t="shared" si="15"/>
        <v>0</v>
      </c>
      <c r="O79" s="5">
        <v>33</v>
      </c>
      <c r="P79" s="5">
        <v>20</v>
      </c>
      <c r="Q79" s="32">
        <f t="shared" si="16"/>
        <v>0.3235294117647059</v>
      </c>
      <c r="R79" s="32">
        <f t="shared" si="17"/>
        <v>0</v>
      </c>
      <c r="S79" s="32">
        <f t="shared" si="18"/>
        <v>0.36363636363636365</v>
      </c>
      <c r="T79" s="32">
        <f t="shared" si="19"/>
        <v>0</v>
      </c>
      <c r="U79" s="13">
        <v>0</v>
      </c>
      <c r="V79" s="13">
        <v>0</v>
      </c>
      <c r="W79" s="13">
        <f t="shared" si="20"/>
        <v>100</v>
      </c>
      <c r="X79" s="13">
        <f t="shared" si="21"/>
        <v>100</v>
      </c>
    </row>
    <row r="80" spans="2:24">
      <c r="B80" s="21">
        <v>44160</v>
      </c>
      <c r="C80" s="13">
        <v>550.44537500000001</v>
      </c>
      <c r="D80" s="13">
        <v>440.30699999999996</v>
      </c>
      <c r="E80" s="13">
        <v>592.17833333333328</v>
      </c>
      <c r="F80" s="13">
        <v>212.5</v>
      </c>
      <c r="G80" s="14">
        <v>0</v>
      </c>
      <c r="H80" s="14">
        <v>0</v>
      </c>
      <c r="I80" s="14">
        <v>0</v>
      </c>
      <c r="J80" s="5">
        <v>187</v>
      </c>
      <c r="K80" s="5">
        <v>44</v>
      </c>
      <c r="L80" s="5">
        <v>0</v>
      </c>
      <c r="M80" s="5">
        <v>0</v>
      </c>
      <c r="N80" s="32">
        <f t="shared" si="15"/>
        <v>0</v>
      </c>
      <c r="O80" s="5">
        <v>11</v>
      </c>
      <c r="P80" s="5">
        <v>11</v>
      </c>
      <c r="Q80" s="32">
        <f t="shared" si="16"/>
        <v>5.8823529411764705E-2</v>
      </c>
      <c r="R80" s="32">
        <f t="shared" si="17"/>
        <v>0</v>
      </c>
      <c r="S80" s="32">
        <f t="shared" si="18"/>
        <v>0.25</v>
      </c>
      <c r="T80" s="32">
        <f t="shared" si="19"/>
        <v>0</v>
      </c>
      <c r="U80" s="13">
        <v>0</v>
      </c>
      <c r="V80" s="13">
        <v>0</v>
      </c>
      <c r="W80" s="13">
        <f t="shared" si="20"/>
        <v>100</v>
      </c>
      <c r="X80" s="13">
        <f t="shared" si="21"/>
        <v>100</v>
      </c>
    </row>
    <row r="81" spans="2:24">
      <c r="B81" s="21">
        <v>44161</v>
      </c>
      <c r="C81" s="13">
        <v>450.46928571428572</v>
      </c>
      <c r="D81" s="13">
        <v>407.476</v>
      </c>
      <c r="E81" s="13">
        <v>628.78549999999996</v>
      </c>
      <c r="F81" s="13">
        <v>186.16649999999998</v>
      </c>
      <c r="G81" s="14">
        <v>0</v>
      </c>
      <c r="H81" s="14">
        <v>0</v>
      </c>
      <c r="I81" s="14">
        <v>0</v>
      </c>
      <c r="J81" s="5">
        <v>115</v>
      </c>
      <c r="K81" s="5">
        <v>40</v>
      </c>
      <c r="L81" s="5">
        <v>0</v>
      </c>
      <c r="M81" s="5">
        <v>0</v>
      </c>
      <c r="N81" s="32">
        <f t="shared" si="15"/>
        <v>0</v>
      </c>
      <c r="O81" s="5">
        <v>6</v>
      </c>
      <c r="P81" s="5">
        <v>4</v>
      </c>
      <c r="Q81" s="32">
        <f t="shared" si="16"/>
        <v>5.2173913043478258E-2</v>
      </c>
      <c r="R81" s="32">
        <f t="shared" si="17"/>
        <v>0</v>
      </c>
      <c r="S81" s="32">
        <f t="shared" si="18"/>
        <v>0.1</v>
      </c>
      <c r="T81" s="32">
        <f t="shared" si="19"/>
        <v>0</v>
      </c>
      <c r="U81" s="13">
        <v>0</v>
      </c>
      <c r="V81" s="13">
        <v>0</v>
      </c>
      <c r="W81" s="13">
        <f t="shared" si="20"/>
        <v>100</v>
      </c>
      <c r="X81" s="13">
        <f t="shared" si="21"/>
        <v>100</v>
      </c>
    </row>
    <row r="82" spans="2:24">
      <c r="B82" s="20">
        <v>44162</v>
      </c>
      <c r="C82" s="13">
        <v>2094.4321111111112</v>
      </c>
      <c r="D82" s="13">
        <v>396.8888</v>
      </c>
      <c r="E82" s="13">
        <v>512.87033333333329</v>
      </c>
      <c r="F82" s="13">
        <v>222.91650000000001</v>
      </c>
      <c r="G82" s="14">
        <v>0</v>
      </c>
      <c r="H82" s="14">
        <v>0</v>
      </c>
      <c r="I82" s="14">
        <v>0</v>
      </c>
      <c r="J82" s="5">
        <v>142</v>
      </c>
      <c r="K82" s="5">
        <v>42</v>
      </c>
      <c r="L82" s="5">
        <v>0</v>
      </c>
      <c r="M82" s="5">
        <v>0</v>
      </c>
      <c r="N82" s="32">
        <f t="shared" si="15"/>
        <v>0</v>
      </c>
      <c r="O82" s="5">
        <v>8</v>
      </c>
      <c r="P82" s="5">
        <v>4</v>
      </c>
      <c r="Q82" s="32">
        <f t="shared" si="16"/>
        <v>5.6338028169014086E-2</v>
      </c>
      <c r="R82" s="32">
        <f t="shared" si="17"/>
        <v>0</v>
      </c>
      <c r="S82" s="32">
        <f t="shared" si="18"/>
        <v>9.5238095238095233E-2</v>
      </c>
      <c r="T82" s="32">
        <f t="shared" si="19"/>
        <v>0</v>
      </c>
      <c r="U82" s="13">
        <v>0</v>
      </c>
      <c r="V82" s="13">
        <v>0</v>
      </c>
      <c r="W82" s="13">
        <f t="shared" si="20"/>
        <v>100</v>
      </c>
      <c r="X82" s="13">
        <f t="shared" si="21"/>
        <v>100</v>
      </c>
    </row>
    <row r="83" spans="2:24">
      <c r="B83" s="20">
        <v>44163</v>
      </c>
      <c r="C83" s="13">
        <v>637.07511111111114</v>
      </c>
      <c r="D83" s="13">
        <v>277.01920000000001</v>
      </c>
      <c r="E83" s="13">
        <v>361.86533333333335</v>
      </c>
      <c r="F83" s="13">
        <v>149.75</v>
      </c>
      <c r="G83" s="14">
        <v>0</v>
      </c>
      <c r="H83" s="14">
        <v>0</v>
      </c>
      <c r="I83" s="14">
        <v>0</v>
      </c>
      <c r="J83" s="5">
        <v>115</v>
      </c>
      <c r="K83" s="5">
        <v>36</v>
      </c>
      <c r="L83" s="5">
        <v>0</v>
      </c>
      <c r="M83" s="5">
        <v>0</v>
      </c>
      <c r="N83" s="32">
        <f t="shared" si="15"/>
        <v>0</v>
      </c>
      <c r="O83" s="5">
        <v>21</v>
      </c>
      <c r="P83" s="5">
        <v>8</v>
      </c>
      <c r="Q83" s="32">
        <f t="shared" si="16"/>
        <v>0.18260869565217391</v>
      </c>
      <c r="R83" s="32">
        <f t="shared" si="17"/>
        <v>0</v>
      </c>
      <c r="S83" s="32">
        <f t="shared" si="18"/>
        <v>0.22222222222222221</v>
      </c>
      <c r="T83" s="32">
        <f t="shared" si="19"/>
        <v>0</v>
      </c>
      <c r="U83" s="13">
        <v>0</v>
      </c>
      <c r="V83" s="13">
        <v>0</v>
      </c>
      <c r="W83" s="13">
        <f t="shared" si="20"/>
        <v>100</v>
      </c>
      <c r="X83" s="13">
        <f t="shared" si="21"/>
        <v>100</v>
      </c>
    </row>
    <row r="84" spans="2:24">
      <c r="B84" s="31">
        <v>44164</v>
      </c>
      <c r="C84" s="13">
        <v>428.27344444444441</v>
      </c>
      <c r="D84" s="13">
        <v>436.93279999999993</v>
      </c>
      <c r="E84" s="13">
        <v>512.69366666666667</v>
      </c>
      <c r="F84" s="13">
        <v>323.29149999999998</v>
      </c>
      <c r="G84" s="14">
        <v>0</v>
      </c>
      <c r="H84" s="14">
        <v>0</v>
      </c>
      <c r="I84" s="14">
        <v>0</v>
      </c>
      <c r="J84" s="5">
        <v>136</v>
      </c>
      <c r="K84" s="5">
        <v>49</v>
      </c>
      <c r="L84" s="5">
        <v>0</v>
      </c>
      <c r="M84" s="5">
        <v>0</v>
      </c>
      <c r="N84" s="32">
        <f t="shared" si="15"/>
        <v>0</v>
      </c>
      <c r="O84" s="5">
        <v>9</v>
      </c>
      <c r="P84" s="5">
        <v>4</v>
      </c>
      <c r="Q84" s="32">
        <f t="shared" si="16"/>
        <v>6.6176470588235295E-2</v>
      </c>
      <c r="R84" s="32">
        <f t="shared" si="17"/>
        <v>0</v>
      </c>
      <c r="S84" s="32">
        <f t="shared" si="18"/>
        <v>8.1632653061224483E-2</v>
      </c>
      <c r="T84" s="32">
        <f t="shared" si="19"/>
        <v>0</v>
      </c>
      <c r="U84" s="13">
        <v>0</v>
      </c>
      <c r="V84" s="13">
        <v>0</v>
      </c>
      <c r="W84" s="13">
        <f t="shared" si="20"/>
        <v>100</v>
      </c>
      <c r="X84" s="13">
        <f t="shared" si="21"/>
        <v>100</v>
      </c>
    </row>
    <row r="85" spans="2:24">
      <c r="B85" s="21">
        <v>44165</v>
      </c>
      <c r="C85" s="13">
        <v>471.32824999999997</v>
      </c>
      <c r="D85" s="13">
        <v>468.01775000000004</v>
      </c>
      <c r="E85" s="13">
        <v>559.0236666666666</v>
      </c>
      <c r="F85" s="13">
        <v>195</v>
      </c>
      <c r="G85" s="14">
        <v>0</v>
      </c>
      <c r="H85" s="14">
        <v>0</v>
      </c>
      <c r="I85" s="14">
        <v>0</v>
      </c>
      <c r="J85" s="5">
        <v>94</v>
      </c>
      <c r="K85" s="5">
        <v>45</v>
      </c>
      <c r="L85" s="5">
        <v>0</v>
      </c>
      <c r="M85" s="5">
        <v>0</v>
      </c>
      <c r="N85" s="32">
        <f t="shared" si="15"/>
        <v>0</v>
      </c>
      <c r="O85" s="5">
        <v>10</v>
      </c>
      <c r="P85" s="5">
        <v>6</v>
      </c>
      <c r="Q85" s="32">
        <f t="shared" ref="Q85" si="22">IF(O85=0,0,O85/J85)</f>
        <v>0.10638297872340426</v>
      </c>
      <c r="R85" s="32">
        <f t="shared" ref="R85" si="23">IF(L85=0,0,L85/J85)</f>
        <v>0</v>
      </c>
      <c r="S85" s="32">
        <f t="shared" ref="S85" si="24">IF(P85=0,0,P85/K85)</f>
        <v>0.13333333333333333</v>
      </c>
      <c r="T85" s="32">
        <f t="shared" ref="T85" si="25">IF(N85=0,0,N85/K85)</f>
        <v>0</v>
      </c>
      <c r="U85" s="13">
        <v>0</v>
      </c>
      <c r="V85" s="13">
        <v>0</v>
      </c>
      <c r="W85" s="13">
        <f t="shared" ref="W85" si="26">100-U85</f>
        <v>100</v>
      </c>
      <c r="X85" s="13">
        <f t="shared" ref="X85" si="27">100-V85</f>
        <v>100</v>
      </c>
    </row>
    <row r="86" spans="2:24">
      <c r="B86" s="31"/>
      <c r="C86" s="13"/>
      <c r="D86" s="13"/>
      <c r="E86" s="13"/>
      <c r="F86" s="13"/>
      <c r="G86" s="14"/>
      <c r="H86" s="14">
        <v>0</v>
      </c>
      <c r="I86" s="14">
        <v>0</v>
      </c>
      <c r="J86" s="5"/>
      <c r="K86" s="5"/>
      <c r="L86" s="5"/>
      <c r="M86" s="5"/>
      <c r="N86" s="32"/>
      <c r="O86" s="5"/>
      <c r="P86" s="5"/>
      <c r="Q86" s="32"/>
      <c r="R86" s="32"/>
      <c r="S86" s="32"/>
      <c r="T86" s="32"/>
      <c r="U86" s="13"/>
      <c r="V86" s="13"/>
      <c r="W86" s="13"/>
      <c r="X86" s="13"/>
    </row>
    <row r="87" spans="2:24">
      <c r="B87" s="15" t="s">
        <v>2</v>
      </c>
      <c r="C87" s="16">
        <v>141094.046</v>
      </c>
      <c r="D87" s="16">
        <v>61945.771000000001</v>
      </c>
      <c r="E87" s="16">
        <v>53651.282999999996</v>
      </c>
      <c r="F87" s="16">
        <v>8294.4880000000012</v>
      </c>
      <c r="G87" s="22">
        <v>0</v>
      </c>
      <c r="H87" s="22">
        <v>0</v>
      </c>
      <c r="I87" s="22">
        <v>0</v>
      </c>
      <c r="J87" s="16">
        <v>3029</v>
      </c>
      <c r="K87" s="16">
        <v>1159</v>
      </c>
      <c r="L87" s="16">
        <v>0</v>
      </c>
      <c r="M87" s="16">
        <v>50</v>
      </c>
      <c r="N87" s="17" t="s">
        <v>34</v>
      </c>
      <c r="O87" s="16">
        <v>326</v>
      </c>
      <c r="P87" s="16">
        <v>148</v>
      </c>
      <c r="Q87" s="17" t="s">
        <v>34</v>
      </c>
      <c r="R87" s="17" t="s">
        <v>34</v>
      </c>
      <c r="S87" s="17" t="s">
        <v>34</v>
      </c>
      <c r="T87" s="17" t="s">
        <v>34</v>
      </c>
      <c r="U87" s="17" t="s">
        <v>34</v>
      </c>
      <c r="V87" s="17" t="s">
        <v>34</v>
      </c>
      <c r="W87" s="17" t="s">
        <v>34</v>
      </c>
      <c r="X87" s="17" t="s">
        <v>34</v>
      </c>
    </row>
    <row r="88" spans="2:24" ht="25.5">
      <c r="B88" s="19" t="s">
        <v>3</v>
      </c>
      <c r="C88" s="18">
        <v>647.37669039682544</v>
      </c>
      <c r="D88" s="18">
        <v>621.1491777777776</v>
      </c>
      <c r="E88" s="18">
        <v>731.52624444444416</v>
      </c>
      <c r="F88" s="18">
        <v>295.11278260869574</v>
      </c>
      <c r="G88" s="22">
        <v>0</v>
      </c>
      <c r="H88" s="22">
        <v>0</v>
      </c>
      <c r="I88" s="22">
        <v>0</v>
      </c>
      <c r="J88" s="18">
        <v>100.96666666666667</v>
      </c>
      <c r="K88" s="18">
        <v>38.633333333333333</v>
      </c>
      <c r="L88" s="18">
        <v>0</v>
      </c>
      <c r="M88" s="18">
        <v>1.6666666666666667</v>
      </c>
      <c r="N88" s="33">
        <f>AVERAGE(N56:N86)</f>
        <v>5.0211073293862721E-2</v>
      </c>
      <c r="O88" s="18">
        <v>10.866666666666667</v>
      </c>
      <c r="P88" s="18">
        <v>4.9333333333333336</v>
      </c>
      <c r="Q88" s="33">
        <f>AVERAGE(Q56:Q86)</f>
        <v>0.10428139693420485</v>
      </c>
      <c r="R88" s="33">
        <f>AVERAGE(R56:R86)</f>
        <v>0</v>
      </c>
      <c r="S88" s="33">
        <f>AVERAGE(S56:S86)</f>
        <v>9.9499631812198022E-2</v>
      </c>
      <c r="T88" s="33">
        <f t="shared" ref="T88:X88" si="28">AVERAGE(T56:T86)</f>
        <v>1.5928427154356794E-3</v>
      </c>
      <c r="U88" s="18">
        <f t="shared" si="28"/>
        <v>0</v>
      </c>
      <c r="V88" s="18">
        <f t="shared" si="28"/>
        <v>0</v>
      </c>
      <c r="W88" s="18">
        <f t="shared" si="28"/>
        <v>100</v>
      </c>
      <c r="X88" s="18">
        <f t="shared" si="28"/>
        <v>100</v>
      </c>
    </row>
    <row r="91" spans="2:24" ht="25.5" customHeight="1">
      <c r="B91" s="29">
        <v>44501</v>
      </c>
      <c r="C91" s="34" t="s">
        <v>41</v>
      </c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6"/>
    </row>
    <row r="92" spans="2:24" ht="156">
      <c r="B92" s="19"/>
      <c r="C92" s="12"/>
      <c r="D92" s="10" t="s">
        <v>38</v>
      </c>
      <c r="E92" s="10" t="s">
        <v>39</v>
      </c>
      <c r="F92" s="10" t="s">
        <v>40</v>
      </c>
      <c r="G92" s="10" t="s">
        <v>14</v>
      </c>
      <c r="H92" s="10" t="s">
        <v>15</v>
      </c>
      <c r="I92" s="10" t="s">
        <v>16</v>
      </c>
      <c r="J92" s="10" t="s">
        <v>19</v>
      </c>
      <c r="K92" s="10" t="s">
        <v>20</v>
      </c>
      <c r="L92" s="10" t="s">
        <v>21</v>
      </c>
      <c r="M92" s="23" t="s">
        <v>23</v>
      </c>
      <c r="N92" s="10" t="s">
        <v>24</v>
      </c>
    </row>
    <row r="93" spans="2:24">
      <c r="B93" s="19"/>
      <c r="C93" s="12" t="s">
        <v>25</v>
      </c>
      <c r="D93" s="12" t="s">
        <v>25</v>
      </c>
      <c r="E93" s="12" t="s">
        <v>25</v>
      </c>
      <c r="F93" s="12" t="s">
        <v>25</v>
      </c>
      <c r="G93" s="12" t="s">
        <v>26</v>
      </c>
      <c r="H93" s="12" t="s">
        <v>27</v>
      </c>
      <c r="I93" s="12" t="s">
        <v>28</v>
      </c>
      <c r="J93" s="12" t="s">
        <v>28</v>
      </c>
      <c r="K93" s="12" t="s">
        <v>30</v>
      </c>
      <c r="L93" s="12" t="s">
        <v>31</v>
      </c>
      <c r="M93" s="24" t="s">
        <v>32</v>
      </c>
      <c r="N93" s="12" t="s">
        <v>33</v>
      </c>
    </row>
    <row r="94" spans="2:24">
      <c r="B94" s="19" t="s">
        <v>2</v>
      </c>
      <c r="C94" s="16">
        <f>SUM(C87:D87)</f>
        <v>203039.81700000001</v>
      </c>
      <c r="D94" s="16">
        <f>D87</f>
        <v>61945.771000000001</v>
      </c>
      <c r="E94" s="16">
        <f t="shared" ref="E94:F94" si="29">E87</f>
        <v>53651.282999999996</v>
      </c>
      <c r="F94" s="16">
        <f t="shared" si="29"/>
        <v>8294.4880000000012</v>
      </c>
      <c r="G94" s="16">
        <f>SUM(H87:I87)</f>
        <v>0</v>
      </c>
      <c r="H94" s="16">
        <f>SUM(J87:K87)</f>
        <v>4188</v>
      </c>
      <c r="I94" s="16">
        <f>SUM(L87:M87)</f>
        <v>50</v>
      </c>
      <c r="J94" s="16">
        <f>SUM(O87:P87)</f>
        <v>474</v>
      </c>
      <c r="K94" s="17" t="s">
        <v>34</v>
      </c>
      <c r="L94" s="17" t="s">
        <v>34</v>
      </c>
      <c r="M94" s="25" t="s">
        <v>34</v>
      </c>
      <c r="N94" s="17" t="s">
        <v>34</v>
      </c>
    </row>
    <row r="95" spans="2:24" ht="25.5">
      <c r="B95" s="19" t="s">
        <v>3</v>
      </c>
      <c r="C95" s="22">
        <f>AVERAGE(C88:D88)</f>
        <v>634.26293408730157</v>
      </c>
      <c r="D95" s="22">
        <f>D88</f>
        <v>621.1491777777776</v>
      </c>
      <c r="E95" s="22">
        <f t="shared" ref="E95:F95" si="30">E88</f>
        <v>731.52624444444416</v>
      </c>
      <c r="F95" s="22">
        <f t="shared" si="30"/>
        <v>295.11278260869574</v>
      </c>
      <c r="G95" s="22">
        <f>AVERAGE(H88:I88)</f>
        <v>0</v>
      </c>
      <c r="H95" s="22">
        <f>AVERAGE(J88:K88)</f>
        <v>69.8</v>
      </c>
      <c r="I95" s="22">
        <f>AVERAGE(L88:M88)</f>
        <v>0.83333333333333337</v>
      </c>
      <c r="J95" s="22">
        <f>AVERAGE(O88:P88)</f>
        <v>7.9</v>
      </c>
      <c r="K95" s="33">
        <f>AVERAGE(Q88,S88)</f>
        <v>0.10189051437320143</v>
      </c>
      <c r="L95" s="33">
        <f>AVERAGE(R88,T88)</f>
        <v>7.9642135771783968E-4</v>
      </c>
      <c r="M95" s="26">
        <f>AVERAGE(U88:V88)</f>
        <v>0</v>
      </c>
      <c r="N95" s="22">
        <f>AVERAGE(W88:X88)</f>
        <v>100</v>
      </c>
    </row>
    <row r="98" spans="2:24">
      <c r="B98" s="1" t="s">
        <v>35</v>
      </c>
      <c r="C98" s="11">
        <v>1</v>
      </c>
      <c r="D98" s="11">
        <v>2</v>
      </c>
      <c r="E98" s="11">
        <v>3</v>
      </c>
      <c r="F98" s="11">
        <v>4</v>
      </c>
      <c r="G98" s="11">
        <v>5</v>
      </c>
      <c r="H98" s="11">
        <v>6</v>
      </c>
      <c r="I98" s="11">
        <v>7</v>
      </c>
      <c r="J98" s="11">
        <v>8</v>
      </c>
      <c r="K98" s="11">
        <v>9</v>
      </c>
      <c r="L98" s="11">
        <v>10</v>
      </c>
      <c r="M98" s="11">
        <v>11</v>
      </c>
      <c r="N98" s="11">
        <v>12</v>
      </c>
      <c r="O98" s="11">
        <v>13</v>
      </c>
      <c r="P98" s="11">
        <v>14</v>
      </c>
      <c r="Q98" s="11">
        <v>15</v>
      </c>
      <c r="R98" s="11">
        <v>16</v>
      </c>
      <c r="S98" s="11">
        <v>17</v>
      </c>
      <c r="T98" s="11">
        <v>18</v>
      </c>
      <c r="U98" s="11">
        <v>19</v>
      </c>
      <c r="V98" s="11">
        <v>20</v>
      </c>
      <c r="W98" s="11">
        <v>21</v>
      </c>
      <c r="X98" s="11">
        <v>22</v>
      </c>
    </row>
    <row r="99" spans="2:24" ht="63.75">
      <c r="B99" s="6" t="s">
        <v>7</v>
      </c>
      <c r="C99" s="2" t="s">
        <v>0</v>
      </c>
      <c r="D99" s="2" t="s">
        <v>8</v>
      </c>
      <c r="E99" s="2" t="s">
        <v>8</v>
      </c>
      <c r="F99" s="2" t="s">
        <v>8</v>
      </c>
      <c r="G99" s="2" t="s">
        <v>8</v>
      </c>
      <c r="H99" s="2" t="s">
        <v>9</v>
      </c>
      <c r="I99" s="2" t="s">
        <v>10</v>
      </c>
      <c r="J99" s="2" t="s">
        <v>11</v>
      </c>
      <c r="K99" s="2" t="s">
        <v>12</v>
      </c>
      <c r="L99" s="2" t="s">
        <v>11</v>
      </c>
      <c r="M99" s="2" t="s">
        <v>12</v>
      </c>
      <c r="N99" s="2" t="s">
        <v>12</v>
      </c>
      <c r="O99" s="2" t="s">
        <v>11</v>
      </c>
      <c r="P99" s="2" t="s">
        <v>12</v>
      </c>
      <c r="Q99" s="2" t="s">
        <v>11</v>
      </c>
      <c r="R99" s="2" t="s">
        <v>11</v>
      </c>
      <c r="S99" s="2" t="s">
        <v>12</v>
      </c>
      <c r="T99" s="2" t="s">
        <v>12</v>
      </c>
      <c r="U99" s="2" t="s">
        <v>11</v>
      </c>
      <c r="V99" s="2" t="s">
        <v>12</v>
      </c>
      <c r="W99" s="2" t="s">
        <v>11</v>
      </c>
      <c r="X99" s="2" t="s">
        <v>12</v>
      </c>
    </row>
    <row r="100" spans="2:24" ht="144">
      <c r="B100" s="7" t="s">
        <v>13</v>
      </c>
      <c r="C100" s="9"/>
      <c r="D100" s="10"/>
      <c r="E100" s="10" t="s">
        <v>38</v>
      </c>
      <c r="F100" s="10" t="s">
        <v>39</v>
      </c>
      <c r="G100" s="10" t="s">
        <v>40</v>
      </c>
      <c r="H100" s="10" t="s">
        <v>14</v>
      </c>
      <c r="I100" s="10" t="s">
        <v>14</v>
      </c>
      <c r="J100" s="10" t="s">
        <v>15</v>
      </c>
      <c r="K100" s="10" t="s">
        <v>15</v>
      </c>
      <c r="L100" s="10" t="s">
        <v>16</v>
      </c>
      <c r="M100" s="10" t="s">
        <v>17</v>
      </c>
      <c r="N100" s="10" t="s">
        <v>18</v>
      </c>
      <c r="O100" s="10" t="s">
        <v>19</v>
      </c>
      <c r="P100" s="10" t="s">
        <v>19</v>
      </c>
      <c r="Q100" s="10" t="s">
        <v>20</v>
      </c>
      <c r="R100" s="10" t="s">
        <v>21</v>
      </c>
      <c r="S100" s="10" t="s">
        <v>22</v>
      </c>
      <c r="T100" s="10" t="s">
        <v>21</v>
      </c>
      <c r="U100" s="10" t="s">
        <v>23</v>
      </c>
      <c r="V100" s="10" t="s">
        <v>23</v>
      </c>
      <c r="W100" s="10" t="s">
        <v>24</v>
      </c>
      <c r="X100" s="10" t="s">
        <v>24</v>
      </c>
    </row>
    <row r="101" spans="2:24">
      <c r="B101" s="3" t="s">
        <v>1</v>
      </c>
      <c r="C101" s="12" t="s">
        <v>25</v>
      </c>
      <c r="D101" s="12" t="s">
        <v>25</v>
      </c>
      <c r="E101" s="12" t="s">
        <v>25</v>
      </c>
      <c r="F101" s="12" t="s">
        <v>25</v>
      </c>
      <c r="G101" s="12" t="s">
        <v>25</v>
      </c>
      <c r="H101" s="12" t="s">
        <v>26</v>
      </c>
      <c r="I101" s="12" t="s">
        <v>26</v>
      </c>
      <c r="J101" s="12" t="s">
        <v>27</v>
      </c>
      <c r="K101" s="12" t="s">
        <v>27</v>
      </c>
      <c r="L101" s="12" t="s">
        <v>28</v>
      </c>
      <c r="M101" s="12" t="s">
        <v>28</v>
      </c>
      <c r="N101" s="12" t="s">
        <v>29</v>
      </c>
      <c r="O101" s="12" t="s">
        <v>28</v>
      </c>
      <c r="P101" s="12" t="s">
        <v>28</v>
      </c>
      <c r="Q101" s="12" t="s">
        <v>30</v>
      </c>
      <c r="R101" s="12" t="s">
        <v>31</v>
      </c>
      <c r="S101" s="12" t="s">
        <v>30</v>
      </c>
      <c r="T101" s="12" t="s">
        <v>31</v>
      </c>
      <c r="U101" s="12" t="s">
        <v>32</v>
      </c>
      <c r="V101" s="12" t="s">
        <v>32</v>
      </c>
      <c r="W101" s="12" t="s">
        <v>33</v>
      </c>
      <c r="X101" s="12" t="s">
        <v>33</v>
      </c>
    </row>
    <row r="102" spans="2:24">
      <c r="B102" s="31">
        <v>44166</v>
      </c>
      <c r="C102" s="13">
        <v>702.7058571428571</v>
      </c>
      <c r="D102" s="13">
        <v>440.40800000000002</v>
      </c>
      <c r="E102" s="13">
        <v>518.54399999999998</v>
      </c>
      <c r="F102" s="13">
        <v>206</v>
      </c>
      <c r="G102" s="14">
        <v>0</v>
      </c>
      <c r="H102" s="14">
        <v>0</v>
      </c>
      <c r="I102" s="14">
        <v>0</v>
      </c>
      <c r="J102" s="5">
        <v>93</v>
      </c>
      <c r="K102" s="5">
        <v>49</v>
      </c>
      <c r="L102" s="5">
        <v>0</v>
      </c>
      <c r="M102" s="5">
        <v>0</v>
      </c>
      <c r="N102" s="32">
        <f>IF(M102=0,0,M102/K102)</f>
        <v>0</v>
      </c>
      <c r="O102" s="5">
        <v>5</v>
      </c>
      <c r="P102" s="5">
        <v>2</v>
      </c>
      <c r="Q102" s="32">
        <f>IF(O102=0,0,O102/J102)</f>
        <v>5.3763440860215055E-2</v>
      </c>
      <c r="R102" s="32">
        <f>IF(L102=0,0,L102/J102)</f>
        <v>0</v>
      </c>
      <c r="S102" s="32">
        <f>IF(P102=0,0,P102/K102)</f>
        <v>4.0816326530612242E-2</v>
      </c>
      <c r="T102" s="32">
        <f>IF(N102=0,0,N102/K102)</f>
        <v>0</v>
      </c>
      <c r="U102" s="13">
        <v>0</v>
      </c>
      <c r="V102" s="13">
        <v>0</v>
      </c>
      <c r="W102" s="13">
        <f>100-U102</f>
        <v>100</v>
      </c>
      <c r="X102" s="13">
        <f>100-V102</f>
        <v>100</v>
      </c>
    </row>
    <row r="103" spans="2:24">
      <c r="B103" s="21">
        <v>44167</v>
      </c>
      <c r="C103" s="13">
        <v>418.1848333333333</v>
      </c>
      <c r="D103" s="13">
        <v>453.41766666666672</v>
      </c>
      <c r="E103" s="13">
        <v>560.62650000000008</v>
      </c>
      <c r="F103" s="13">
        <v>239</v>
      </c>
      <c r="G103" s="14">
        <v>0</v>
      </c>
      <c r="H103" s="14">
        <v>0</v>
      </c>
      <c r="I103" s="14">
        <v>0</v>
      </c>
      <c r="J103" s="5">
        <v>129</v>
      </c>
      <c r="K103" s="5">
        <v>47</v>
      </c>
      <c r="L103" s="5">
        <v>0</v>
      </c>
      <c r="M103" s="5">
        <v>0</v>
      </c>
      <c r="N103" s="32">
        <f t="shared" ref="N103:N132" si="31">IF(M103=0,0,M103/K103)</f>
        <v>0</v>
      </c>
      <c r="O103" s="5">
        <v>4</v>
      </c>
      <c r="P103" s="5">
        <v>3</v>
      </c>
      <c r="Q103" s="32">
        <f t="shared" ref="Q103:Q131" si="32">IF(O103=0,0,O103/J103)</f>
        <v>3.1007751937984496E-2</v>
      </c>
      <c r="R103" s="32">
        <f t="shared" ref="R103:R131" si="33">IF(L103=0,0,L103/J103)</f>
        <v>0</v>
      </c>
      <c r="S103" s="32">
        <f t="shared" ref="S103:S131" si="34">IF(P103=0,0,P103/K103)</f>
        <v>6.3829787234042548E-2</v>
      </c>
      <c r="T103" s="32">
        <f t="shared" ref="T103:T131" si="35">IF(N103=0,0,N103/K103)</f>
        <v>0</v>
      </c>
      <c r="U103" s="13">
        <v>0</v>
      </c>
      <c r="V103" s="13">
        <v>0</v>
      </c>
      <c r="W103" s="13">
        <f t="shared" ref="W103:W131" si="36">100-U103</f>
        <v>100</v>
      </c>
      <c r="X103" s="13">
        <f t="shared" ref="X103:X131" si="37">100-V103</f>
        <v>100</v>
      </c>
    </row>
    <row r="104" spans="2:24">
      <c r="B104" s="21">
        <v>44168</v>
      </c>
      <c r="C104" s="13">
        <v>325.92957142857142</v>
      </c>
      <c r="D104" s="13">
        <v>316.3845</v>
      </c>
      <c r="E104" s="13">
        <v>374.846</v>
      </c>
      <c r="F104" s="13">
        <v>141</v>
      </c>
      <c r="G104" s="14">
        <v>0</v>
      </c>
      <c r="H104" s="14">
        <v>0</v>
      </c>
      <c r="I104" s="14">
        <v>0</v>
      </c>
      <c r="J104" s="5">
        <v>99</v>
      </c>
      <c r="K104" s="5">
        <v>40</v>
      </c>
      <c r="L104" s="5">
        <v>0</v>
      </c>
      <c r="M104" s="5">
        <v>0</v>
      </c>
      <c r="N104" s="32">
        <f t="shared" si="31"/>
        <v>0</v>
      </c>
      <c r="O104" s="5">
        <v>8</v>
      </c>
      <c r="P104" s="5">
        <v>1</v>
      </c>
      <c r="Q104" s="32">
        <f t="shared" si="32"/>
        <v>8.0808080808080815E-2</v>
      </c>
      <c r="R104" s="32">
        <f t="shared" si="33"/>
        <v>0</v>
      </c>
      <c r="S104" s="32">
        <f t="shared" si="34"/>
        <v>2.5000000000000001E-2</v>
      </c>
      <c r="T104" s="32">
        <f t="shared" si="35"/>
        <v>0</v>
      </c>
      <c r="U104" s="13">
        <v>0</v>
      </c>
      <c r="V104" s="13">
        <v>0</v>
      </c>
      <c r="W104" s="13">
        <f t="shared" si="36"/>
        <v>100</v>
      </c>
      <c r="X104" s="13">
        <f t="shared" si="37"/>
        <v>100</v>
      </c>
    </row>
    <row r="105" spans="2:24">
      <c r="B105" s="20">
        <v>44169</v>
      </c>
      <c r="C105" s="13">
        <v>849.39740000000006</v>
      </c>
      <c r="D105" s="13">
        <v>718.49099999999999</v>
      </c>
      <c r="E105" s="13">
        <v>924.65466666666669</v>
      </c>
      <c r="F105" s="13">
        <v>100</v>
      </c>
      <c r="G105" s="14">
        <v>0</v>
      </c>
      <c r="H105" s="14">
        <v>0</v>
      </c>
      <c r="I105" s="14">
        <v>0</v>
      </c>
      <c r="J105" s="5">
        <v>107</v>
      </c>
      <c r="K105" s="5">
        <v>28</v>
      </c>
      <c r="L105" s="5">
        <v>0</v>
      </c>
      <c r="M105" s="5">
        <v>0</v>
      </c>
      <c r="N105" s="32">
        <f t="shared" si="31"/>
        <v>0</v>
      </c>
      <c r="O105" s="5">
        <v>0</v>
      </c>
      <c r="P105" s="5">
        <v>0</v>
      </c>
      <c r="Q105" s="32">
        <f t="shared" si="32"/>
        <v>0</v>
      </c>
      <c r="R105" s="32">
        <f t="shared" si="33"/>
        <v>0</v>
      </c>
      <c r="S105" s="32">
        <f t="shared" si="34"/>
        <v>0</v>
      </c>
      <c r="T105" s="32">
        <f t="shared" si="35"/>
        <v>0</v>
      </c>
      <c r="U105" s="13">
        <v>0</v>
      </c>
      <c r="V105" s="13">
        <v>0</v>
      </c>
      <c r="W105" s="13">
        <f t="shared" si="36"/>
        <v>100</v>
      </c>
      <c r="X105" s="13">
        <f t="shared" si="37"/>
        <v>100</v>
      </c>
    </row>
    <row r="106" spans="2:24">
      <c r="B106" s="20">
        <v>44170</v>
      </c>
      <c r="C106" s="13">
        <v>493.93416666666667</v>
      </c>
      <c r="D106" s="13">
        <v>346.78800000000001</v>
      </c>
      <c r="E106" s="13">
        <v>452.68200000000002</v>
      </c>
      <c r="F106" s="13">
        <v>135</v>
      </c>
      <c r="G106" s="14">
        <v>0</v>
      </c>
      <c r="H106" s="14">
        <v>0</v>
      </c>
      <c r="I106" s="14">
        <v>0</v>
      </c>
      <c r="J106" s="5">
        <v>64</v>
      </c>
      <c r="K106" s="5">
        <v>27</v>
      </c>
      <c r="L106" s="5">
        <v>0</v>
      </c>
      <c r="M106" s="5">
        <v>0</v>
      </c>
      <c r="N106" s="32">
        <f t="shared" si="31"/>
        <v>0</v>
      </c>
      <c r="O106" s="5">
        <v>1</v>
      </c>
      <c r="P106" s="5">
        <v>1</v>
      </c>
      <c r="Q106" s="32">
        <f t="shared" si="32"/>
        <v>1.5625E-2</v>
      </c>
      <c r="R106" s="32">
        <f t="shared" si="33"/>
        <v>0</v>
      </c>
      <c r="S106" s="32">
        <f t="shared" si="34"/>
        <v>3.7037037037037035E-2</v>
      </c>
      <c r="T106" s="32">
        <f t="shared" si="35"/>
        <v>0</v>
      </c>
      <c r="U106" s="13">
        <v>0</v>
      </c>
      <c r="V106" s="13">
        <v>0</v>
      </c>
      <c r="W106" s="13">
        <f t="shared" si="36"/>
        <v>100</v>
      </c>
      <c r="X106" s="13">
        <f t="shared" si="37"/>
        <v>100</v>
      </c>
    </row>
    <row r="107" spans="2:24">
      <c r="B107" s="31">
        <v>44171</v>
      </c>
      <c r="C107" s="13">
        <v>846.12966666666682</v>
      </c>
      <c r="D107" s="13">
        <v>387.96433333333334</v>
      </c>
      <c r="E107" s="13">
        <v>387.96433333333334</v>
      </c>
      <c r="F107" s="13">
        <v>0</v>
      </c>
      <c r="G107" s="14">
        <v>0</v>
      </c>
      <c r="H107" s="14">
        <v>0</v>
      </c>
      <c r="I107" s="14">
        <v>0</v>
      </c>
      <c r="J107" s="5">
        <v>141</v>
      </c>
      <c r="K107" s="5">
        <v>32</v>
      </c>
      <c r="L107" s="5">
        <v>0</v>
      </c>
      <c r="M107" s="5">
        <v>0</v>
      </c>
      <c r="N107" s="32">
        <f t="shared" si="31"/>
        <v>0</v>
      </c>
      <c r="O107" s="5">
        <v>2</v>
      </c>
      <c r="P107" s="5">
        <v>0</v>
      </c>
      <c r="Q107" s="32">
        <f t="shared" si="32"/>
        <v>1.4184397163120567E-2</v>
      </c>
      <c r="R107" s="32">
        <f t="shared" si="33"/>
        <v>0</v>
      </c>
      <c r="S107" s="32">
        <f t="shared" si="34"/>
        <v>0</v>
      </c>
      <c r="T107" s="32">
        <f t="shared" si="35"/>
        <v>0</v>
      </c>
      <c r="U107" s="13">
        <v>0</v>
      </c>
      <c r="V107" s="13">
        <v>0</v>
      </c>
      <c r="W107" s="13">
        <f t="shared" si="36"/>
        <v>100</v>
      </c>
      <c r="X107" s="13">
        <f t="shared" si="37"/>
        <v>100</v>
      </c>
    </row>
    <row r="108" spans="2:24">
      <c r="B108" s="31">
        <v>44172</v>
      </c>
      <c r="C108" s="13">
        <v>523.9937142857143</v>
      </c>
      <c r="D108" s="13">
        <v>521.61633333333339</v>
      </c>
      <c r="E108" s="13">
        <v>521.61633333333339</v>
      </c>
      <c r="F108" s="13">
        <v>0</v>
      </c>
      <c r="G108" s="14">
        <v>0</v>
      </c>
      <c r="H108" s="14">
        <v>0</v>
      </c>
      <c r="I108" s="14">
        <v>0</v>
      </c>
      <c r="J108" s="5">
        <v>65</v>
      </c>
      <c r="K108" s="5">
        <v>31</v>
      </c>
      <c r="L108" s="5">
        <v>0</v>
      </c>
      <c r="M108" s="5">
        <v>0</v>
      </c>
      <c r="N108" s="32">
        <f t="shared" si="31"/>
        <v>0</v>
      </c>
      <c r="O108" s="5">
        <v>0</v>
      </c>
      <c r="P108" s="5">
        <v>0</v>
      </c>
      <c r="Q108" s="32">
        <f t="shared" si="32"/>
        <v>0</v>
      </c>
      <c r="R108" s="32">
        <f t="shared" si="33"/>
        <v>0</v>
      </c>
      <c r="S108" s="32">
        <f t="shared" si="34"/>
        <v>0</v>
      </c>
      <c r="T108" s="32">
        <f t="shared" si="35"/>
        <v>0</v>
      </c>
      <c r="U108" s="13">
        <v>0</v>
      </c>
      <c r="V108" s="13">
        <v>0</v>
      </c>
      <c r="W108" s="13">
        <f t="shared" si="36"/>
        <v>100</v>
      </c>
      <c r="X108" s="13">
        <f t="shared" si="37"/>
        <v>100</v>
      </c>
    </row>
    <row r="109" spans="2:24">
      <c r="B109" s="31">
        <v>44173</v>
      </c>
      <c r="C109" s="13">
        <v>350.04812500000003</v>
      </c>
      <c r="D109" s="13">
        <v>337.16666666666669</v>
      </c>
      <c r="E109" s="13">
        <v>416.25</v>
      </c>
      <c r="F109" s="13">
        <v>179</v>
      </c>
      <c r="G109" s="14">
        <v>0</v>
      </c>
      <c r="H109" s="14">
        <v>0</v>
      </c>
      <c r="I109" s="14">
        <v>0</v>
      </c>
      <c r="J109" s="5">
        <v>107</v>
      </c>
      <c r="K109" s="5">
        <v>28</v>
      </c>
      <c r="L109" s="5">
        <v>0</v>
      </c>
      <c r="M109" s="5">
        <v>0</v>
      </c>
      <c r="N109" s="32">
        <f t="shared" si="31"/>
        <v>0</v>
      </c>
      <c r="O109" s="5">
        <v>1</v>
      </c>
      <c r="P109" s="5">
        <v>0</v>
      </c>
      <c r="Q109" s="32">
        <f t="shared" si="32"/>
        <v>9.3457943925233638E-3</v>
      </c>
      <c r="R109" s="32">
        <f t="shared" si="33"/>
        <v>0</v>
      </c>
      <c r="S109" s="32">
        <f t="shared" si="34"/>
        <v>0</v>
      </c>
      <c r="T109" s="32">
        <f t="shared" si="35"/>
        <v>0</v>
      </c>
      <c r="U109" s="13">
        <v>0</v>
      </c>
      <c r="V109" s="13">
        <v>0</v>
      </c>
      <c r="W109" s="13">
        <f t="shared" si="36"/>
        <v>100</v>
      </c>
      <c r="X109" s="13">
        <f t="shared" si="37"/>
        <v>100</v>
      </c>
    </row>
    <row r="110" spans="2:24">
      <c r="B110" s="21">
        <v>44174</v>
      </c>
      <c r="C110" s="13">
        <v>575.92075</v>
      </c>
      <c r="D110" s="13">
        <v>333.39100000000002</v>
      </c>
      <c r="E110" s="13">
        <v>387.5865</v>
      </c>
      <c r="F110" s="13">
        <v>225</v>
      </c>
      <c r="G110" s="14">
        <v>0</v>
      </c>
      <c r="H110" s="14">
        <v>0</v>
      </c>
      <c r="I110" s="14">
        <v>0</v>
      </c>
      <c r="J110" s="5">
        <v>59</v>
      </c>
      <c r="K110" s="5">
        <v>33</v>
      </c>
      <c r="L110" s="5">
        <v>0</v>
      </c>
      <c r="M110" s="5">
        <v>0</v>
      </c>
      <c r="N110" s="32">
        <f t="shared" si="31"/>
        <v>0</v>
      </c>
      <c r="O110" s="5">
        <v>1</v>
      </c>
      <c r="P110" s="5">
        <v>0</v>
      </c>
      <c r="Q110" s="32">
        <f t="shared" si="32"/>
        <v>1.6949152542372881E-2</v>
      </c>
      <c r="R110" s="32">
        <f t="shared" si="33"/>
        <v>0</v>
      </c>
      <c r="S110" s="32">
        <f t="shared" si="34"/>
        <v>0</v>
      </c>
      <c r="T110" s="32">
        <f t="shared" si="35"/>
        <v>0</v>
      </c>
      <c r="U110" s="13">
        <v>0</v>
      </c>
      <c r="V110" s="13">
        <v>0</v>
      </c>
      <c r="W110" s="13">
        <f t="shared" si="36"/>
        <v>100</v>
      </c>
      <c r="X110" s="13">
        <f t="shared" si="37"/>
        <v>100</v>
      </c>
    </row>
    <row r="111" spans="2:24">
      <c r="B111" s="21">
        <v>44175</v>
      </c>
      <c r="C111" s="13">
        <v>557.00440000000003</v>
      </c>
      <c r="D111" s="13">
        <v>266.31200000000001</v>
      </c>
      <c r="E111" s="13">
        <v>391.62400000000002</v>
      </c>
      <c r="F111" s="13">
        <v>141</v>
      </c>
      <c r="G111" s="14">
        <v>0</v>
      </c>
      <c r="H111" s="14">
        <v>0</v>
      </c>
      <c r="I111" s="14">
        <v>0</v>
      </c>
      <c r="J111" s="5">
        <v>96</v>
      </c>
      <c r="K111" s="5">
        <v>33</v>
      </c>
      <c r="L111" s="5">
        <v>0</v>
      </c>
      <c r="M111" s="5">
        <v>0</v>
      </c>
      <c r="N111" s="32">
        <f t="shared" si="31"/>
        <v>0</v>
      </c>
      <c r="O111" s="5">
        <v>4</v>
      </c>
      <c r="P111" s="5">
        <v>2</v>
      </c>
      <c r="Q111" s="32">
        <f t="shared" si="32"/>
        <v>4.1666666666666664E-2</v>
      </c>
      <c r="R111" s="32">
        <f t="shared" si="33"/>
        <v>0</v>
      </c>
      <c r="S111" s="32">
        <f t="shared" si="34"/>
        <v>6.0606060606060608E-2</v>
      </c>
      <c r="T111" s="32">
        <f t="shared" si="35"/>
        <v>0</v>
      </c>
      <c r="U111" s="13">
        <v>0</v>
      </c>
      <c r="V111" s="13">
        <v>0</v>
      </c>
      <c r="W111" s="13">
        <f t="shared" si="36"/>
        <v>100</v>
      </c>
      <c r="X111" s="13">
        <f t="shared" si="37"/>
        <v>100</v>
      </c>
    </row>
    <row r="112" spans="2:24">
      <c r="B112" s="20">
        <v>44176</v>
      </c>
      <c r="C112" s="13">
        <v>1272.7375714285715</v>
      </c>
      <c r="D112" s="13">
        <v>563.29150000000004</v>
      </c>
      <c r="E112" s="13">
        <v>706.05533333333335</v>
      </c>
      <c r="F112" s="13">
        <v>135</v>
      </c>
      <c r="G112" s="14">
        <v>0</v>
      </c>
      <c r="H112" s="14">
        <v>0</v>
      </c>
      <c r="I112" s="14">
        <v>0</v>
      </c>
      <c r="J112" s="5">
        <v>78</v>
      </c>
      <c r="K112" s="5">
        <v>37</v>
      </c>
      <c r="L112" s="5">
        <v>0</v>
      </c>
      <c r="M112" s="5">
        <v>0</v>
      </c>
      <c r="N112" s="32">
        <f t="shared" si="31"/>
        <v>0</v>
      </c>
      <c r="O112" s="5">
        <v>2</v>
      </c>
      <c r="P112" s="5">
        <v>0</v>
      </c>
      <c r="Q112" s="32">
        <f t="shared" si="32"/>
        <v>2.564102564102564E-2</v>
      </c>
      <c r="R112" s="32">
        <f t="shared" si="33"/>
        <v>0</v>
      </c>
      <c r="S112" s="32">
        <f t="shared" si="34"/>
        <v>0</v>
      </c>
      <c r="T112" s="32">
        <f t="shared" si="35"/>
        <v>0</v>
      </c>
      <c r="U112" s="13">
        <v>0</v>
      </c>
      <c r="V112" s="13">
        <v>0</v>
      </c>
      <c r="W112" s="13">
        <f t="shared" si="36"/>
        <v>100</v>
      </c>
      <c r="X112" s="13">
        <f t="shared" si="37"/>
        <v>100</v>
      </c>
    </row>
    <row r="113" spans="2:24">
      <c r="B113" s="20">
        <v>44177</v>
      </c>
      <c r="C113" s="13">
        <v>393.47924999999998</v>
      </c>
      <c r="D113" s="13">
        <v>388.30150000000003</v>
      </c>
      <c r="E113" s="13">
        <v>388.30150000000003</v>
      </c>
      <c r="F113" s="13">
        <v>0</v>
      </c>
      <c r="G113" s="14">
        <v>0</v>
      </c>
      <c r="H113" s="14">
        <v>0</v>
      </c>
      <c r="I113" s="14">
        <v>0</v>
      </c>
      <c r="J113" s="5">
        <v>68</v>
      </c>
      <c r="K113" s="5">
        <v>33</v>
      </c>
      <c r="L113" s="5">
        <v>0</v>
      </c>
      <c r="M113" s="5">
        <v>0</v>
      </c>
      <c r="N113" s="32">
        <f t="shared" si="31"/>
        <v>0</v>
      </c>
      <c r="O113" s="5">
        <v>0</v>
      </c>
      <c r="P113" s="5">
        <v>0</v>
      </c>
      <c r="Q113" s="32">
        <f t="shared" si="32"/>
        <v>0</v>
      </c>
      <c r="R113" s="32">
        <f t="shared" si="33"/>
        <v>0</v>
      </c>
      <c r="S113" s="32">
        <f t="shared" si="34"/>
        <v>0</v>
      </c>
      <c r="T113" s="32">
        <f t="shared" si="35"/>
        <v>0</v>
      </c>
      <c r="U113" s="13">
        <v>0</v>
      </c>
      <c r="V113" s="13">
        <v>0</v>
      </c>
      <c r="W113" s="13">
        <f t="shared" si="36"/>
        <v>100</v>
      </c>
      <c r="X113" s="13">
        <f t="shared" si="37"/>
        <v>100</v>
      </c>
    </row>
    <row r="114" spans="2:24">
      <c r="B114" s="31">
        <v>44178</v>
      </c>
      <c r="C114" s="13">
        <v>335.20659999999998</v>
      </c>
      <c r="D114" s="13">
        <v>476.55549999999999</v>
      </c>
      <c r="E114" s="13">
        <v>476.55549999999999</v>
      </c>
      <c r="F114" s="13">
        <v>0</v>
      </c>
      <c r="G114" s="14">
        <v>0</v>
      </c>
      <c r="H114" s="14">
        <v>0</v>
      </c>
      <c r="I114" s="14">
        <v>0</v>
      </c>
      <c r="J114" s="5">
        <v>69</v>
      </c>
      <c r="K114" s="5">
        <v>35</v>
      </c>
      <c r="L114" s="5">
        <v>0</v>
      </c>
      <c r="M114" s="5">
        <v>0</v>
      </c>
      <c r="N114" s="32">
        <f t="shared" si="31"/>
        <v>0</v>
      </c>
      <c r="O114" s="5">
        <v>1</v>
      </c>
      <c r="P114" s="5">
        <v>0</v>
      </c>
      <c r="Q114" s="32">
        <f t="shared" si="32"/>
        <v>1.4492753623188406E-2</v>
      </c>
      <c r="R114" s="32">
        <f t="shared" si="33"/>
        <v>0</v>
      </c>
      <c r="S114" s="32">
        <f t="shared" si="34"/>
        <v>0</v>
      </c>
      <c r="T114" s="32">
        <f t="shared" si="35"/>
        <v>0</v>
      </c>
      <c r="U114" s="13">
        <v>0</v>
      </c>
      <c r="V114" s="13">
        <v>0</v>
      </c>
      <c r="W114" s="13">
        <f t="shared" si="36"/>
        <v>100</v>
      </c>
      <c r="X114" s="13">
        <f t="shared" si="37"/>
        <v>100</v>
      </c>
    </row>
    <row r="115" spans="2:24">
      <c r="B115" s="31">
        <v>44179</v>
      </c>
      <c r="C115" s="13">
        <v>651.0386666666667</v>
      </c>
      <c r="D115" s="13">
        <v>402.07380000000001</v>
      </c>
      <c r="E115" s="13">
        <v>565.37300000000005</v>
      </c>
      <c r="F115" s="13">
        <v>157.125</v>
      </c>
      <c r="G115" s="14">
        <v>0</v>
      </c>
      <c r="H115" s="14">
        <v>0</v>
      </c>
      <c r="I115" s="14">
        <v>0</v>
      </c>
      <c r="J115" s="5">
        <v>93</v>
      </c>
      <c r="K115" s="5">
        <v>41</v>
      </c>
      <c r="L115" s="5">
        <v>0</v>
      </c>
      <c r="M115" s="5">
        <v>0</v>
      </c>
      <c r="N115" s="32">
        <f t="shared" si="31"/>
        <v>0</v>
      </c>
      <c r="O115" s="5">
        <v>6</v>
      </c>
      <c r="P115" s="5">
        <v>4</v>
      </c>
      <c r="Q115" s="32">
        <f t="shared" si="32"/>
        <v>6.4516129032258063E-2</v>
      </c>
      <c r="R115" s="32">
        <f t="shared" si="33"/>
        <v>0</v>
      </c>
      <c r="S115" s="32">
        <f t="shared" si="34"/>
        <v>9.7560975609756101E-2</v>
      </c>
      <c r="T115" s="32">
        <f t="shared" si="35"/>
        <v>0</v>
      </c>
      <c r="U115" s="13">
        <v>0</v>
      </c>
      <c r="V115" s="13">
        <v>0</v>
      </c>
      <c r="W115" s="13">
        <f t="shared" si="36"/>
        <v>100</v>
      </c>
      <c r="X115" s="13">
        <f t="shared" si="37"/>
        <v>100</v>
      </c>
    </row>
    <row r="116" spans="2:24">
      <c r="B116" s="31">
        <v>44180</v>
      </c>
      <c r="C116" s="13">
        <v>374.91511111111112</v>
      </c>
      <c r="D116" s="13">
        <v>314.68325000000004</v>
      </c>
      <c r="E116" s="13">
        <v>361.07766666666674</v>
      </c>
      <c r="F116" s="13">
        <v>175.5</v>
      </c>
      <c r="G116" s="14">
        <v>0</v>
      </c>
      <c r="H116" s="14">
        <v>0</v>
      </c>
      <c r="I116" s="14">
        <v>0</v>
      </c>
      <c r="J116" s="5">
        <v>92</v>
      </c>
      <c r="K116" s="5">
        <v>38</v>
      </c>
      <c r="L116" s="5">
        <v>0</v>
      </c>
      <c r="M116" s="5">
        <v>0</v>
      </c>
      <c r="N116" s="32">
        <f t="shared" si="31"/>
        <v>0</v>
      </c>
      <c r="O116" s="5">
        <v>2</v>
      </c>
      <c r="P116" s="5">
        <v>2</v>
      </c>
      <c r="Q116" s="32">
        <f t="shared" si="32"/>
        <v>2.1739130434782608E-2</v>
      </c>
      <c r="R116" s="32">
        <f t="shared" si="33"/>
        <v>0</v>
      </c>
      <c r="S116" s="32">
        <f t="shared" si="34"/>
        <v>5.2631578947368418E-2</v>
      </c>
      <c r="T116" s="32">
        <f t="shared" si="35"/>
        <v>0</v>
      </c>
      <c r="U116" s="13">
        <v>0</v>
      </c>
      <c r="V116" s="13">
        <v>0</v>
      </c>
      <c r="W116" s="13">
        <f t="shared" si="36"/>
        <v>100</v>
      </c>
      <c r="X116" s="13">
        <f t="shared" si="37"/>
        <v>100</v>
      </c>
    </row>
    <row r="117" spans="2:24">
      <c r="B117" s="21">
        <v>44181</v>
      </c>
      <c r="C117" s="13">
        <v>734.51025000000004</v>
      </c>
      <c r="D117" s="13">
        <v>371.91999999999996</v>
      </c>
      <c r="E117" s="13">
        <v>517.16666666666663</v>
      </c>
      <c r="F117" s="13">
        <v>154.05000000000001</v>
      </c>
      <c r="G117" s="14">
        <v>0</v>
      </c>
      <c r="H117" s="14">
        <v>0</v>
      </c>
      <c r="I117" s="14">
        <v>0</v>
      </c>
      <c r="J117" s="5">
        <v>181</v>
      </c>
      <c r="K117" s="5">
        <v>55</v>
      </c>
      <c r="L117" s="5">
        <v>0</v>
      </c>
      <c r="M117" s="5">
        <v>0</v>
      </c>
      <c r="N117" s="32">
        <f t="shared" si="31"/>
        <v>0</v>
      </c>
      <c r="O117" s="5">
        <v>15</v>
      </c>
      <c r="P117" s="5">
        <v>6</v>
      </c>
      <c r="Q117" s="32">
        <f t="shared" si="32"/>
        <v>8.2872928176795577E-2</v>
      </c>
      <c r="R117" s="32">
        <f t="shared" si="33"/>
        <v>0</v>
      </c>
      <c r="S117" s="32">
        <f t="shared" si="34"/>
        <v>0.10909090909090909</v>
      </c>
      <c r="T117" s="32">
        <f t="shared" si="35"/>
        <v>0</v>
      </c>
      <c r="U117" s="13">
        <v>0</v>
      </c>
      <c r="V117" s="13">
        <v>0</v>
      </c>
      <c r="W117" s="13">
        <f t="shared" si="36"/>
        <v>100</v>
      </c>
      <c r="X117" s="13">
        <f t="shared" si="37"/>
        <v>100</v>
      </c>
    </row>
    <row r="118" spans="2:24">
      <c r="B118" s="21">
        <v>44182</v>
      </c>
      <c r="C118" s="13">
        <v>311.77014285714284</v>
      </c>
      <c r="D118" s="13">
        <v>305.28899999999999</v>
      </c>
      <c r="E118" s="13">
        <v>383.93349999999998</v>
      </c>
      <c r="F118" s="13">
        <v>148</v>
      </c>
      <c r="G118" s="14">
        <v>0</v>
      </c>
      <c r="H118" s="14">
        <v>0</v>
      </c>
      <c r="I118" s="14">
        <v>0</v>
      </c>
      <c r="J118" s="5">
        <v>87</v>
      </c>
      <c r="K118" s="5">
        <v>50</v>
      </c>
      <c r="L118" s="5">
        <v>0</v>
      </c>
      <c r="M118" s="5">
        <v>0</v>
      </c>
      <c r="N118" s="32">
        <f t="shared" si="31"/>
        <v>0</v>
      </c>
      <c r="O118" s="5">
        <v>10</v>
      </c>
      <c r="P118" s="5">
        <v>2</v>
      </c>
      <c r="Q118" s="32">
        <f t="shared" si="32"/>
        <v>0.11494252873563218</v>
      </c>
      <c r="R118" s="32">
        <f t="shared" si="33"/>
        <v>0</v>
      </c>
      <c r="S118" s="32">
        <f t="shared" si="34"/>
        <v>0.04</v>
      </c>
      <c r="T118" s="32">
        <f t="shared" si="35"/>
        <v>0</v>
      </c>
      <c r="U118" s="13">
        <v>0</v>
      </c>
      <c r="V118" s="13">
        <v>0</v>
      </c>
      <c r="W118" s="13">
        <f t="shared" si="36"/>
        <v>100</v>
      </c>
      <c r="X118" s="13">
        <f t="shared" si="37"/>
        <v>100</v>
      </c>
    </row>
    <row r="119" spans="2:24">
      <c r="B119" s="20">
        <v>44183</v>
      </c>
      <c r="C119" s="13">
        <v>803.73342857142859</v>
      </c>
      <c r="D119" s="13">
        <v>464.84325000000001</v>
      </c>
      <c r="E119" s="13">
        <v>607.18650000000002</v>
      </c>
      <c r="F119" s="13">
        <v>322.5</v>
      </c>
      <c r="G119" s="14">
        <v>0</v>
      </c>
      <c r="H119" s="14">
        <v>0</v>
      </c>
      <c r="I119" s="14">
        <v>0</v>
      </c>
      <c r="J119" s="5">
        <v>144</v>
      </c>
      <c r="K119" s="5">
        <v>46</v>
      </c>
      <c r="L119" s="5">
        <v>0</v>
      </c>
      <c r="M119" s="5">
        <v>0</v>
      </c>
      <c r="N119" s="32">
        <f t="shared" si="31"/>
        <v>0</v>
      </c>
      <c r="O119" s="5">
        <v>7</v>
      </c>
      <c r="P119" s="5">
        <v>2</v>
      </c>
      <c r="Q119" s="32">
        <f t="shared" si="32"/>
        <v>4.8611111111111112E-2</v>
      </c>
      <c r="R119" s="32">
        <f t="shared" si="33"/>
        <v>0</v>
      </c>
      <c r="S119" s="32">
        <f t="shared" si="34"/>
        <v>4.3478260869565216E-2</v>
      </c>
      <c r="T119" s="32">
        <f t="shared" si="35"/>
        <v>0</v>
      </c>
      <c r="U119" s="13">
        <v>0</v>
      </c>
      <c r="V119" s="13">
        <v>0</v>
      </c>
      <c r="W119" s="13">
        <f t="shared" si="36"/>
        <v>100</v>
      </c>
      <c r="X119" s="13">
        <f t="shared" si="37"/>
        <v>100</v>
      </c>
    </row>
    <row r="120" spans="2:24">
      <c r="B120" s="20">
        <v>44184</v>
      </c>
      <c r="C120" s="13">
        <v>368.66919999999999</v>
      </c>
      <c r="D120" s="13">
        <v>302.721</v>
      </c>
      <c r="E120" s="13">
        <v>393.08150000000001</v>
      </c>
      <c r="F120" s="13">
        <v>122</v>
      </c>
      <c r="G120" s="14">
        <v>0</v>
      </c>
      <c r="H120" s="14">
        <v>0</v>
      </c>
      <c r="I120" s="14">
        <v>0</v>
      </c>
      <c r="J120" s="5">
        <v>141</v>
      </c>
      <c r="K120" s="5">
        <v>36</v>
      </c>
      <c r="L120" s="5">
        <v>0</v>
      </c>
      <c r="M120" s="5">
        <v>0</v>
      </c>
      <c r="N120" s="32">
        <f t="shared" si="31"/>
        <v>0</v>
      </c>
      <c r="O120" s="5">
        <v>4</v>
      </c>
      <c r="P120" s="5">
        <v>0</v>
      </c>
      <c r="Q120" s="32">
        <f t="shared" si="32"/>
        <v>2.8368794326241134E-2</v>
      </c>
      <c r="R120" s="32">
        <f t="shared" si="33"/>
        <v>0</v>
      </c>
      <c r="S120" s="32">
        <f t="shared" si="34"/>
        <v>0</v>
      </c>
      <c r="T120" s="32">
        <f t="shared" si="35"/>
        <v>0</v>
      </c>
      <c r="U120" s="13">
        <v>0</v>
      </c>
      <c r="V120" s="13">
        <v>0</v>
      </c>
      <c r="W120" s="13">
        <f t="shared" si="36"/>
        <v>100</v>
      </c>
      <c r="X120" s="13">
        <f t="shared" si="37"/>
        <v>100</v>
      </c>
    </row>
    <row r="121" spans="2:24">
      <c r="B121" s="31">
        <v>44185</v>
      </c>
      <c r="C121" s="13">
        <v>500.71109999999999</v>
      </c>
      <c r="D121" s="13">
        <v>431.53783333333331</v>
      </c>
      <c r="E121" s="13">
        <v>589.82749999999999</v>
      </c>
      <c r="F121" s="13">
        <v>114.9585</v>
      </c>
      <c r="G121" s="14">
        <v>0</v>
      </c>
      <c r="H121" s="14">
        <v>0</v>
      </c>
      <c r="I121" s="14">
        <v>0</v>
      </c>
      <c r="J121" s="5">
        <v>207</v>
      </c>
      <c r="K121" s="5">
        <v>82</v>
      </c>
      <c r="L121" s="5">
        <v>0</v>
      </c>
      <c r="M121" s="5">
        <v>0</v>
      </c>
      <c r="N121" s="32">
        <f t="shared" si="31"/>
        <v>0</v>
      </c>
      <c r="O121" s="5">
        <v>14</v>
      </c>
      <c r="P121" s="5">
        <v>5</v>
      </c>
      <c r="Q121" s="32">
        <f t="shared" si="32"/>
        <v>6.7632850241545889E-2</v>
      </c>
      <c r="R121" s="32">
        <f t="shared" si="33"/>
        <v>0</v>
      </c>
      <c r="S121" s="32">
        <f t="shared" si="34"/>
        <v>6.097560975609756E-2</v>
      </c>
      <c r="T121" s="32">
        <f t="shared" si="35"/>
        <v>0</v>
      </c>
      <c r="U121" s="13">
        <v>0</v>
      </c>
      <c r="V121" s="13">
        <v>0</v>
      </c>
      <c r="W121" s="13">
        <f t="shared" si="36"/>
        <v>100</v>
      </c>
      <c r="X121" s="13">
        <f t="shared" si="37"/>
        <v>100</v>
      </c>
    </row>
    <row r="122" spans="2:24">
      <c r="B122" s="31">
        <v>44186</v>
      </c>
      <c r="C122" s="13">
        <v>341.95250000000004</v>
      </c>
      <c r="D122" s="13">
        <v>303.38000000000005</v>
      </c>
      <c r="E122" s="13">
        <v>380.47</v>
      </c>
      <c r="F122" s="13">
        <v>149.19999999999999</v>
      </c>
      <c r="G122" s="14">
        <v>0</v>
      </c>
      <c r="H122" s="14">
        <v>0</v>
      </c>
      <c r="I122" s="14">
        <v>0</v>
      </c>
      <c r="J122" s="5">
        <v>86</v>
      </c>
      <c r="K122" s="5">
        <v>48</v>
      </c>
      <c r="L122" s="5">
        <v>0</v>
      </c>
      <c r="M122" s="5">
        <v>0</v>
      </c>
      <c r="N122" s="32">
        <f t="shared" si="31"/>
        <v>0</v>
      </c>
      <c r="O122" s="5">
        <v>10</v>
      </c>
      <c r="P122" s="5">
        <v>5</v>
      </c>
      <c r="Q122" s="32">
        <f t="shared" si="32"/>
        <v>0.11627906976744186</v>
      </c>
      <c r="R122" s="32">
        <f t="shared" si="33"/>
        <v>0</v>
      </c>
      <c r="S122" s="32">
        <f t="shared" si="34"/>
        <v>0.10416666666666667</v>
      </c>
      <c r="T122" s="32">
        <f t="shared" si="35"/>
        <v>0</v>
      </c>
      <c r="U122" s="13">
        <v>0</v>
      </c>
      <c r="V122" s="13">
        <v>0</v>
      </c>
      <c r="W122" s="13">
        <f t="shared" si="36"/>
        <v>100</v>
      </c>
      <c r="X122" s="13">
        <f t="shared" si="37"/>
        <v>100</v>
      </c>
    </row>
    <row r="123" spans="2:24">
      <c r="B123" s="31">
        <v>44187</v>
      </c>
      <c r="C123" s="13">
        <v>414.81950000000001</v>
      </c>
      <c r="D123" s="13">
        <v>383.56666666666666</v>
      </c>
      <c r="E123" s="13">
        <v>471.35</v>
      </c>
      <c r="F123" s="13">
        <v>208</v>
      </c>
      <c r="G123" s="14">
        <v>0</v>
      </c>
      <c r="H123" s="14">
        <v>0</v>
      </c>
      <c r="I123" s="14">
        <v>0</v>
      </c>
      <c r="J123" s="5">
        <v>88</v>
      </c>
      <c r="K123" s="5">
        <v>50</v>
      </c>
      <c r="L123" s="5">
        <v>0</v>
      </c>
      <c r="M123" s="5">
        <v>0</v>
      </c>
      <c r="N123" s="32">
        <f t="shared" si="31"/>
        <v>0</v>
      </c>
      <c r="O123" s="5">
        <v>12</v>
      </c>
      <c r="P123" s="5">
        <v>6</v>
      </c>
      <c r="Q123" s="32">
        <f t="shared" si="32"/>
        <v>0.13636363636363635</v>
      </c>
      <c r="R123" s="32">
        <f t="shared" si="33"/>
        <v>0</v>
      </c>
      <c r="S123" s="32">
        <f t="shared" si="34"/>
        <v>0.12</v>
      </c>
      <c r="T123" s="32">
        <f t="shared" si="35"/>
        <v>0</v>
      </c>
      <c r="U123" s="13">
        <v>0</v>
      </c>
      <c r="V123" s="13">
        <v>0</v>
      </c>
      <c r="W123" s="13">
        <f t="shared" si="36"/>
        <v>100</v>
      </c>
      <c r="X123" s="13">
        <f t="shared" si="37"/>
        <v>100</v>
      </c>
    </row>
    <row r="124" spans="2:24">
      <c r="B124" s="21">
        <v>44188</v>
      </c>
      <c r="C124" s="13">
        <v>663.80399999999997</v>
      </c>
      <c r="D124" s="13">
        <v>264.69349999999997</v>
      </c>
      <c r="E124" s="13">
        <v>394.762</v>
      </c>
      <c r="F124" s="13">
        <v>134.625</v>
      </c>
      <c r="G124" s="14">
        <v>0</v>
      </c>
      <c r="H124" s="14">
        <v>0</v>
      </c>
      <c r="I124" s="14">
        <v>0</v>
      </c>
      <c r="J124" s="5">
        <v>229</v>
      </c>
      <c r="K124" s="5">
        <v>66</v>
      </c>
      <c r="L124" s="5">
        <v>0</v>
      </c>
      <c r="M124" s="5">
        <v>0</v>
      </c>
      <c r="N124" s="32">
        <f t="shared" si="31"/>
        <v>0</v>
      </c>
      <c r="O124" s="5">
        <v>51</v>
      </c>
      <c r="P124" s="5">
        <v>28</v>
      </c>
      <c r="Q124" s="32">
        <f t="shared" si="32"/>
        <v>0.22270742358078602</v>
      </c>
      <c r="R124" s="32">
        <f t="shared" si="33"/>
        <v>0</v>
      </c>
      <c r="S124" s="32">
        <f t="shared" si="34"/>
        <v>0.42424242424242425</v>
      </c>
      <c r="T124" s="32">
        <f t="shared" si="35"/>
        <v>0</v>
      </c>
      <c r="U124" s="13">
        <v>0</v>
      </c>
      <c r="V124" s="13">
        <v>0</v>
      </c>
      <c r="W124" s="13">
        <f t="shared" si="36"/>
        <v>100</v>
      </c>
      <c r="X124" s="13">
        <f t="shared" si="37"/>
        <v>100</v>
      </c>
    </row>
    <row r="125" spans="2:24">
      <c r="B125" s="21">
        <v>44189</v>
      </c>
      <c r="C125" s="13">
        <v>488.71957142857138</v>
      </c>
      <c r="D125" s="13">
        <v>305.488</v>
      </c>
      <c r="E125" s="13">
        <v>388.375</v>
      </c>
      <c r="F125" s="13">
        <v>139.714</v>
      </c>
      <c r="G125" s="14">
        <v>0</v>
      </c>
      <c r="H125" s="14">
        <v>0</v>
      </c>
      <c r="I125" s="14">
        <v>0</v>
      </c>
      <c r="J125" s="5">
        <v>153</v>
      </c>
      <c r="K125" s="5">
        <v>78</v>
      </c>
      <c r="L125" s="5">
        <v>0</v>
      </c>
      <c r="M125" s="5">
        <v>0</v>
      </c>
      <c r="N125" s="32">
        <f t="shared" si="31"/>
        <v>0</v>
      </c>
      <c r="O125" s="5">
        <v>54</v>
      </c>
      <c r="P125" s="5">
        <v>28</v>
      </c>
      <c r="Q125" s="32">
        <f t="shared" si="32"/>
        <v>0.35294117647058826</v>
      </c>
      <c r="R125" s="32">
        <f t="shared" si="33"/>
        <v>0</v>
      </c>
      <c r="S125" s="32">
        <f t="shared" si="34"/>
        <v>0.35897435897435898</v>
      </c>
      <c r="T125" s="32">
        <f t="shared" si="35"/>
        <v>0</v>
      </c>
      <c r="U125" s="13">
        <v>0</v>
      </c>
      <c r="V125" s="13">
        <v>0</v>
      </c>
      <c r="W125" s="13">
        <f t="shared" si="36"/>
        <v>100</v>
      </c>
      <c r="X125" s="13">
        <f t="shared" si="37"/>
        <v>100</v>
      </c>
    </row>
    <row r="126" spans="2:24">
      <c r="B126" s="20">
        <v>44190</v>
      </c>
      <c r="C126" s="13">
        <v>841.26533333333339</v>
      </c>
      <c r="D126" s="13">
        <v>1051.5593333333334</v>
      </c>
      <c r="E126" s="13">
        <v>1428.6115</v>
      </c>
      <c r="F126" s="13">
        <v>297.45499999999998</v>
      </c>
      <c r="G126" s="14">
        <v>0</v>
      </c>
      <c r="H126" s="14">
        <v>0</v>
      </c>
      <c r="I126" s="14">
        <v>0</v>
      </c>
      <c r="J126" s="5">
        <v>89</v>
      </c>
      <c r="K126" s="5">
        <v>59</v>
      </c>
      <c r="L126" s="5">
        <v>0</v>
      </c>
      <c r="M126" s="5">
        <v>0</v>
      </c>
      <c r="N126" s="32">
        <f t="shared" si="31"/>
        <v>0</v>
      </c>
      <c r="O126" s="5">
        <v>21</v>
      </c>
      <c r="P126" s="5">
        <v>11</v>
      </c>
      <c r="Q126" s="32">
        <f t="shared" si="32"/>
        <v>0.23595505617977527</v>
      </c>
      <c r="R126" s="32">
        <f t="shared" si="33"/>
        <v>0</v>
      </c>
      <c r="S126" s="32">
        <f t="shared" si="34"/>
        <v>0.1864406779661017</v>
      </c>
      <c r="T126" s="32">
        <f t="shared" si="35"/>
        <v>0</v>
      </c>
      <c r="U126" s="13">
        <v>0</v>
      </c>
      <c r="V126" s="13">
        <v>0</v>
      </c>
      <c r="W126" s="13">
        <f t="shared" si="36"/>
        <v>100</v>
      </c>
      <c r="X126" s="13">
        <f t="shared" si="37"/>
        <v>100</v>
      </c>
    </row>
    <row r="127" spans="2:24">
      <c r="B127" s="20">
        <v>44191</v>
      </c>
      <c r="C127" s="13">
        <v>310.20266666666663</v>
      </c>
      <c r="D127" s="13">
        <v>251.304</v>
      </c>
      <c r="E127" s="13">
        <v>323.33100000000002</v>
      </c>
      <c r="F127" s="13">
        <v>107.25</v>
      </c>
      <c r="G127" s="14">
        <v>0</v>
      </c>
      <c r="H127" s="14">
        <v>0</v>
      </c>
      <c r="I127" s="14">
        <v>0</v>
      </c>
      <c r="J127" s="5">
        <v>78</v>
      </c>
      <c r="K127" s="5">
        <v>50</v>
      </c>
      <c r="L127" s="5">
        <v>0</v>
      </c>
      <c r="M127" s="5">
        <v>0</v>
      </c>
      <c r="N127" s="32">
        <f t="shared" si="31"/>
        <v>0</v>
      </c>
      <c r="O127" s="5">
        <v>9</v>
      </c>
      <c r="P127" s="5">
        <v>4</v>
      </c>
      <c r="Q127" s="32">
        <f t="shared" si="32"/>
        <v>0.11538461538461539</v>
      </c>
      <c r="R127" s="32">
        <f t="shared" si="33"/>
        <v>0</v>
      </c>
      <c r="S127" s="32">
        <f t="shared" si="34"/>
        <v>0.08</v>
      </c>
      <c r="T127" s="32">
        <f t="shared" si="35"/>
        <v>0</v>
      </c>
      <c r="U127" s="13">
        <v>0</v>
      </c>
      <c r="V127" s="13">
        <v>0</v>
      </c>
      <c r="W127" s="13">
        <f t="shared" si="36"/>
        <v>100</v>
      </c>
      <c r="X127" s="13">
        <f t="shared" si="37"/>
        <v>100</v>
      </c>
    </row>
    <row r="128" spans="2:24">
      <c r="B128" s="31">
        <v>44192</v>
      </c>
      <c r="C128" s="13">
        <v>384.94687499999998</v>
      </c>
      <c r="D128" s="13">
        <v>283.75360000000001</v>
      </c>
      <c r="E128" s="13">
        <v>385.02666666666664</v>
      </c>
      <c r="F128" s="13">
        <v>131.84399999999999</v>
      </c>
      <c r="G128" s="14">
        <v>0</v>
      </c>
      <c r="H128" s="14">
        <v>0</v>
      </c>
      <c r="I128" s="14">
        <v>0</v>
      </c>
      <c r="J128" s="5">
        <v>235</v>
      </c>
      <c r="K128" s="5">
        <v>58</v>
      </c>
      <c r="L128" s="5">
        <v>0</v>
      </c>
      <c r="M128" s="5">
        <v>0</v>
      </c>
      <c r="N128" s="32">
        <f t="shared" si="31"/>
        <v>0</v>
      </c>
      <c r="O128" s="5">
        <v>13</v>
      </c>
      <c r="P128" s="5">
        <v>4</v>
      </c>
      <c r="Q128" s="32">
        <f t="shared" si="32"/>
        <v>5.5319148936170209E-2</v>
      </c>
      <c r="R128" s="32">
        <f t="shared" si="33"/>
        <v>0</v>
      </c>
      <c r="S128" s="32">
        <f t="shared" si="34"/>
        <v>6.8965517241379309E-2</v>
      </c>
      <c r="T128" s="32">
        <f t="shared" si="35"/>
        <v>0</v>
      </c>
      <c r="U128" s="13">
        <v>0</v>
      </c>
      <c r="V128" s="13">
        <v>0</v>
      </c>
      <c r="W128" s="13">
        <f t="shared" si="36"/>
        <v>100</v>
      </c>
      <c r="X128" s="13">
        <f t="shared" si="37"/>
        <v>100</v>
      </c>
    </row>
    <row r="129" spans="2:24">
      <c r="B129" s="31">
        <v>44193</v>
      </c>
      <c r="C129" s="13">
        <v>446.86655555555558</v>
      </c>
      <c r="D129" s="13">
        <v>470.97480000000007</v>
      </c>
      <c r="E129" s="13">
        <v>577.29133333333345</v>
      </c>
      <c r="F129" s="13">
        <v>311.5</v>
      </c>
      <c r="G129" s="14">
        <v>0</v>
      </c>
      <c r="H129" s="14">
        <v>0</v>
      </c>
      <c r="I129" s="14">
        <v>0</v>
      </c>
      <c r="J129" s="5">
        <v>177</v>
      </c>
      <c r="K129" s="5">
        <v>65</v>
      </c>
      <c r="L129" s="5">
        <v>0</v>
      </c>
      <c r="M129" s="5">
        <v>0</v>
      </c>
      <c r="N129" s="32">
        <f t="shared" si="31"/>
        <v>0</v>
      </c>
      <c r="O129" s="5">
        <v>14</v>
      </c>
      <c r="P129" s="5">
        <v>4</v>
      </c>
      <c r="Q129" s="32">
        <f t="shared" si="32"/>
        <v>7.909604519774012E-2</v>
      </c>
      <c r="R129" s="32">
        <f t="shared" si="33"/>
        <v>0</v>
      </c>
      <c r="S129" s="32">
        <f t="shared" si="34"/>
        <v>6.1538461538461542E-2</v>
      </c>
      <c r="T129" s="32">
        <f t="shared" si="35"/>
        <v>0</v>
      </c>
      <c r="U129" s="13">
        <v>0</v>
      </c>
      <c r="V129" s="13">
        <v>0</v>
      </c>
      <c r="W129" s="13">
        <f t="shared" si="36"/>
        <v>100</v>
      </c>
      <c r="X129" s="13">
        <f t="shared" si="37"/>
        <v>100</v>
      </c>
    </row>
    <row r="130" spans="2:24">
      <c r="B130" s="31">
        <v>44194</v>
      </c>
      <c r="C130" s="13">
        <v>329.16014285714289</v>
      </c>
      <c r="D130" s="13">
        <v>222.14624999999998</v>
      </c>
      <c r="E130" s="13">
        <v>324.79250000000002</v>
      </c>
      <c r="F130" s="13">
        <v>119.5</v>
      </c>
      <c r="G130" s="14">
        <v>0</v>
      </c>
      <c r="H130" s="14">
        <v>0</v>
      </c>
      <c r="I130" s="14">
        <v>0</v>
      </c>
      <c r="J130" s="5">
        <v>176</v>
      </c>
      <c r="K130" s="5">
        <v>60</v>
      </c>
      <c r="L130" s="5">
        <v>0</v>
      </c>
      <c r="M130" s="5">
        <v>0</v>
      </c>
      <c r="N130" s="32">
        <f t="shared" si="31"/>
        <v>0</v>
      </c>
      <c r="O130" s="5">
        <v>21</v>
      </c>
      <c r="P130" s="5">
        <v>11</v>
      </c>
      <c r="Q130" s="32">
        <f t="shared" si="32"/>
        <v>0.11931818181818182</v>
      </c>
      <c r="R130" s="32">
        <f t="shared" si="33"/>
        <v>0</v>
      </c>
      <c r="S130" s="32">
        <f t="shared" si="34"/>
        <v>0.18333333333333332</v>
      </c>
      <c r="T130" s="32">
        <f t="shared" si="35"/>
        <v>0</v>
      </c>
      <c r="U130" s="13">
        <v>0</v>
      </c>
      <c r="V130" s="13">
        <v>0</v>
      </c>
      <c r="W130" s="13">
        <f t="shared" si="36"/>
        <v>100</v>
      </c>
      <c r="X130" s="13">
        <f t="shared" si="37"/>
        <v>100</v>
      </c>
    </row>
    <row r="131" spans="2:24">
      <c r="B131" s="21">
        <v>44195</v>
      </c>
      <c r="C131" s="13">
        <v>402.11400000000003</v>
      </c>
      <c r="D131" s="13">
        <v>317.10766666666672</v>
      </c>
      <c r="E131" s="13">
        <v>385.28650000000005</v>
      </c>
      <c r="F131" s="13">
        <v>180.75</v>
      </c>
      <c r="G131" s="14">
        <v>0</v>
      </c>
      <c r="H131" s="14">
        <v>0</v>
      </c>
      <c r="I131" s="14">
        <v>0</v>
      </c>
      <c r="J131" s="5">
        <v>108</v>
      </c>
      <c r="K131" s="5">
        <v>56</v>
      </c>
      <c r="L131" s="5">
        <v>0</v>
      </c>
      <c r="M131" s="5">
        <v>0</v>
      </c>
      <c r="N131" s="32">
        <f t="shared" si="31"/>
        <v>0</v>
      </c>
      <c r="O131" s="5">
        <v>13</v>
      </c>
      <c r="P131" s="5">
        <v>5</v>
      </c>
      <c r="Q131" s="32">
        <f t="shared" si="32"/>
        <v>0.12037037037037036</v>
      </c>
      <c r="R131" s="32">
        <f t="shared" si="33"/>
        <v>0</v>
      </c>
      <c r="S131" s="32">
        <f t="shared" si="34"/>
        <v>8.9285714285714288E-2</v>
      </c>
      <c r="T131" s="32">
        <f t="shared" si="35"/>
        <v>0</v>
      </c>
      <c r="U131" s="13">
        <v>0</v>
      </c>
      <c r="V131" s="13">
        <v>0</v>
      </c>
      <c r="W131" s="13">
        <f t="shared" si="36"/>
        <v>100</v>
      </c>
      <c r="X131" s="13">
        <f t="shared" si="37"/>
        <v>100</v>
      </c>
    </row>
    <row r="132" spans="2:24">
      <c r="B132" s="21">
        <v>44196</v>
      </c>
      <c r="C132" s="13">
        <v>413.80944444444441</v>
      </c>
      <c r="D132" s="13">
        <v>243.12774999999999</v>
      </c>
      <c r="E132" s="13">
        <v>369.75549999999998</v>
      </c>
      <c r="F132" s="13">
        <v>116.5</v>
      </c>
      <c r="G132" s="14">
        <v>0</v>
      </c>
      <c r="H132" s="14">
        <v>0</v>
      </c>
      <c r="I132" s="14">
        <v>0</v>
      </c>
      <c r="J132" s="5">
        <v>139</v>
      </c>
      <c r="K132" s="5">
        <v>55</v>
      </c>
      <c r="L132" s="5">
        <v>0</v>
      </c>
      <c r="M132" s="5">
        <v>0</v>
      </c>
      <c r="N132" s="32">
        <f t="shared" si="31"/>
        <v>0</v>
      </c>
      <c r="O132" s="5">
        <v>9</v>
      </c>
      <c r="P132" s="5">
        <v>3</v>
      </c>
      <c r="Q132" s="32">
        <f t="shared" ref="Q132" si="38">IF(O132=0,0,O132/J132)</f>
        <v>6.4748201438848921E-2</v>
      </c>
      <c r="R132" s="32">
        <f t="shared" ref="R132" si="39">IF(L132=0,0,L132/J132)</f>
        <v>0</v>
      </c>
      <c r="S132" s="32">
        <f t="shared" ref="S132" si="40">IF(P132=0,0,P132/K132)</f>
        <v>5.4545454545454543E-2</v>
      </c>
      <c r="T132" s="32">
        <f t="shared" ref="T132" si="41">IF(N132=0,0,N132/K132)</f>
        <v>0</v>
      </c>
      <c r="U132" s="13">
        <v>0</v>
      </c>
      <c r="V132" s="13">
        <v>0</v>
      </c>
      <c r="W132" s="13">
        <f t="shared" ref="W132" si="42">100-U132</f>
        <v>100</v>
      </c>
      <c r="X132" s="13">
        <f t="shared" ref="X132" si="43">100-V132</f>
        <v>100</v>
      </c>
    </row>
    <row r="133" spans="2:24">
      <c r="B133" s="15" t="s">
        <v>2</v>
      </c>
      <c r="C133" s="16">
        <v>111205.107</v>
      </c>
      <c r="D133" s="16">
        <v>44022.354999999996</v>
      </c>
      <c r="E133" s="16">
        <v>37727.280999999995</v>
      </c>
      <c r="F133" s="16">
        <v>6295.0740000000005</v>
      </c>
      <c r="G133" s="22">
        <v>0</v>
      </c>
      <c r="H133" s="22">
        <v>0</v>
      </c>
      <c r="I133" s="22">
        <v>0</v>
      </c>
      <c r="J133" s="16">
        <v>3678</v>
      </c>
      <c r="K133" s="16">
        <v>1446</v>
      </c>
      <c r="L133" s="16">
        <v>0</v>
      </c>
      <c r="M133" s="16">
        <v>0</v>
      </c>
      <c r="N133" s="17" t="s">
        <v>34</v>
      </c>
      <c r="O133" s="16">
        <v>314</v>
      </c>
      <c r="P133" s="16">
        <v>139</v>
      </c>
      <c r="Q133" s="17" t="s">
        <v>34</v>
      </c>
      <c r="R133" s="17" t="s">
        <v>34</v>
      </c>
      <c r="S133" s="17" t="s">
        <v>34</v>
      </c>
      <c r="T133" s="17" t="s">
        <v>34</v>
      </c>
      <c r="U133" s="17" t="s">
        <v>34</v>
      </c>
      <c r="V133" s="17" t="s">
        <v>34</v>
      </c>
      <c r="W133" s="17" t="s">
        <v>34</v>
      </c>
      <c r="X133" s="17" t="s">
        <v>34</v>
      </c>
    </row>
    <row r="134" spans="2:24" ht="25.5">
      <c r="B134" s="19" t="s">
        <v>3</v>
      </c>
      <c r="C134" s="18">
        <v>529.9251740143369</v>
      </c>
      <c r="D134" s="18">
        <v>394.84702258064516</v>
      </c>
      <c r="E134" s="18">
        <v>495.29048387096765</v>
      </c>
      <c r="F134" s="18">
        <v>170.05449999999999</v>
      </c>
      <c r="G134" s="22">
        <v>0</v>
      </c>
      <c r="H134" s="22">
        <v>0</v>
      </c>
      <c r="I134" s="22">
        <v>0</v>
      </c>
      <c r="J134" s="18">
        <v>118.64516129032258</v>
      </c>
      <c r="K134" s="18">
        <v>46.645161290322584</v>
      </c>
      <c r="L134" s="18">
        <v>0</v>
      </c>
      <c r="M134" s="18">
        <v>0</v>
      </c>
      <c r="N134" s="33">
        <f>AVERAGE(N102:N132)</f>
        <v>0</v>
      </c>
      <c r="O134" s="18">
        <v>10.129032258064516</v>
      </c>
      <c r="P134" s="18">
        <v>4.4838709677419351</v>
      </c>
      <c r="Q134" s="33">
        <f>AVERAGE(Q102:Q132)</f>
        <v>7.5827434232312876E-2</v>
      </c>
      <c r="R134" s="33">
        <f>AVERAGE(R102:R132)</f>
        <v>0</v>
      </c>
      <c r="S134" s="33">
        <f>AVERAGE(S102:S132)</f>
        <v>7.6210295305656234E-2</v>
      </c>
      <c r="T134" s="33">
        <f t="shared" ref="T134:X134" si="44">AVERAGE(T102:T132)</f>
        <v>0</v>
      </c>
      <c r="U134" s="18">
        <f t="shared" si="44"/>
        <v>0</v>
      </c>
      <c r="V134" s="18">
        <f t="shared" si="44"/>
        <v>0</v>
      </c>
      <c r="W134" s="18">
        <f t="shared" si="44"/>
        <v>100</v>
      </c>
      <c r="X134" s="18">
        <f t="shared" si="44"/>
        <v>100</v>
      </c>
    </row>
    <row r="137" spans="2:24" ht="25.5" customHeight="1">
      <c r="B137" s="29">
        <v>44531</v>
      </c>
      <c r="C137" s="34" t="s">
        <v>41</v>
      </c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6"/>
    </row>
    <row r="138" spans="2:24" ht="156">
      <c r="B138" s="19"/>
      <c r="C138" s="12"/>
      <c r="D138" s="10" t="s">
        <v>38</v>
      </c>
      <c r="E138" s="10" t="s">
        <v>39</v>
      </c>
      <c r="F138" s="10" t="s">
        <v>40</v>
      </c>
      <c r="G138" s="10" t="s">
        <v>14</v>
      </c>
      <c r="H138" s="10" t="s">
        <v>15</v>
      </c>
      <c r="I138" s="10" t="s">
        <v>16</v>
      </c>
      <c r="J138" s="10" t="s">
        <v>19</v>
      </c>
      <c r="K138" s="10" t="s">
        <v>20</v>
      </c>
      <c r="L138" s="10" t="s">
        <v>21</v>
      </c>
      <c r="M138" s="23" t="s">
        <v>23</v>
      </c>
      <c r="N138" s="10" t="s">
        <v>24</v>
      </c>
    </row>
    <row r="139" spans="2:24">
      <c r="B139" s="19"/>
      <c r="C139" s="12" t="s">
        <v>25</v>
      </c>
      <c r="D139" s="12" t="s">
        <v>25</v>
      </c>
      <c r="E139" s="12" t="s">
        <v>25</v>
      </c>
      <c r="F139" s="12" t="s">
        <v>25</v>
      </c>
      <c r="G139" s="12" t="s">
        <v>26</v>
      </c>
      <c r="H139" s="12" t="s">
        <v>27</v>
      </c>
      <c r="I139" s="12" t="s">
        <v>28</v>
      </c>
      <c r="J139" s="12" t="s">
        <v>28</v>
      </c>
      <c r="K139" s="12" t="s">
        <v>30</v>
      </c>
      <c r="L139" s="12" t="s">
        <v>31</v>
      </c>
      <c r="M139" s="24" t="s">
        <v>32</v>
      </c>
      <c r="N139" s="12" t="s">
        <v>33</v>
      </c>
    </row>
    <row r="140" spans="2:24">
      <c r="B140" s="19" t="s">
        <v>2</v>
      </c>
      <c r="C140" s="16">
        <f>SUM(C133:D133)</f>
        <v>155227.462</v>
      </c>
      <c r="D140" s="16">
        <f>D133</f>
        <v>44022.354999999996</v>
      </c>
      <c r="E140" s="16">
        <f t="shared" ref="E140:F140" si="45">E133</f>
        <v>37727.280999999995</v>
      </c>
      <c r="F140" s="16">
        <f t="shared" si="45"/>
        <v>6295.0740000000005</v>
      </c>
      <c r="G140" s="16">
        <f>SUM(H133:I133)</f>
        <v>0</v>
      </c>
      <c r="H140" s="16">
        <f>SUM(J133:K133)</f>
        <v>5124</v>
      </c>
      <c r="I140" s="16">
        <f>SUM(L133:M133)</f>
        <v>0</v>
      </c>
      <c r="J140" s="16">
        <f>SUM(O133:P133)</f>
        <v>453</v>
      </c>
      <c r="K140" s="17" t="s">
        <v>34</v>
      </c>
      <c r="L140" s="17" t="s">
        <v>34</v>
      </c>
      <c r="M140" s="25" t="s">
        <v>34</v>
      </c>
      <c r="N140" s="17" t="s">
        <v>34</v>
      </c>
    </row>
    <row r="141" spans="2:24" ht="25.5">
      <c r="B141" s="19" t="s">
        <v>3</v>
      </c>
      <c r="C141" s="22">
        <f>AVERAGE(C134:D134)</f>
        <v>462.386098297491</v>
      </c>
      <c r="D141" s="22">
        <f>D134</f>
        <v>394.84702258064516</v>
      </c>
      <c r="E141" s="22">
        <f t="shared" ref="E141:F141" si="46">E134</f>
        <v>495.29048387096765</v>
      </c>
      <c r="F141" s="22">
        <f t="shared" si="46"/>
        <v>170.05449999999999</v>
      </c>
      <c r="G141" s="22">
        <f>AVERAGE(H134:I134)</f>
        <v>0</v>
      </c>
      <c r="H141" s="22">
        <f>AVERAGE(J134:K134)</f>
        <v>82.645161290322577</v>
      </c>
      <c r="I141" s="22">
        <f>AVERAGE(L134:M134)</f>
        <v>0</v>
      </c>
      <c r="J141" s="22">
        <f>AVERAGE(O134:P134)</f>
        <v>7.306451612903226</v>
      </c>
      <c r="K141" s="33">
        <f>AVERAGE(Q134,S134)</f>
        <v>7.6018864768984562E-2</v>
      </c>
      <c r="L141" s="33">
        <f>AVERAGE(R134,T134)</f>
        <v>0</v>
      </c>
      <c r="M141" s="26">
        <f>AVERAGE(U134:V134)</f>
        <v>0</v>
      </c>
      <c r="N141" s="22">
        <f>AVERAGE(W134:X134)</f>
        <v>100</v>
      </c>
    </row>
  </sheetData>
  <mergeCells count="3">
    <mergeCell ref="C137:N137"/>
    <mergeCell ref="C45:N45"/>
    <mergeCell ref="C91:N9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L119"/>
  <sheetViews>
    <sheetView topLeftCell="A101" workbookViewId="0">
      <selection activeCell="A7" sqref="A7:XFD37"/>
    </sheetView>
  </sheetViews>
  <sheetFormatPr defaultRowHeight="12.75"/>
  <cols>
    <col min="1" max="1" width="3.28515625" style="1" customWidth="1"/>
    <col min="2" max="2" width="15.28515625" style="1" bestFit="1" customWidth="1"/>
    <col min="3" max="6" width="16.7109375" style="1" customWidth="1"/>
    <col min="7" max="7" width="20.140625" style="1" bestFit="1" customWidth="1"/>
    <col min="8" max="8" width="20.28515625" style="1" bestFit="1" customWidth="1"/>
    <col min="9" max="9" width="22.42578125" style="1" bestFit="1" customWidth="1"/>
    <col min="10" max="10" width="20.7109375" style="1" bestFit="1" customWidth="1"/>
    <col min="11" max="11" width="15.140625" style="1" bestFit="1" customWidth="1"/>
    <col min="12" max="12" width="13.5703125" style="1" bestFit="1" customWidth="1"/>
    <col min="13" max="16384" width="9.140625" style="1"/>
  </cols>
  <sheetData>
    <row r="2" spans="2:12">
      <c r="B2" s="1" t="s">
        <v>35</v>
      </c>
      <c r="C2" s="11">
        <v>1</v>
      </c>
      <c r="D2" s="11">
        <v>2</v>
      </c>
      <c r="E2" s="11">
        <v>3</v>
      </c>
      <c r="F2" s="11">
        <v>4</v>
      </c>
      <c r="G2" s="11">
        <v>5</v>
      </c>
      <c r="H2" s="11">
        <v>6</v>
      </c>
      <c r="I2" s="11">
        <v>7</v>
      </c>
      <c r="J2" s="11">
        <v>8</v>
      </c>
      <c r="K2" s="11">
        <v>9</v>
      </c>
      <c r="L2" s="11">
        <v>10</v>
      </c>
    </row>
    <row r="3" spans="2:12">
      <c r="B3" s="1" t="s">
        <v>35</v>
      </c>
      <c r="C3" s="11">
        <v>1</v>
      </c>
      <c r="D3" s="11"/>
      <c r="E3" s="11"/>
      <c r="F3" s="11"/>
      <c r="G3" s="11">
        <v>2</v>
      </c>
      <c r="H3" s="11">
        <v>3</v>
      </c>
      <c r="I3" s="11">
        <v>4</v>
      </c>
      <c r="J3" s="11">
        <v>5</v>
      </c>
      <c r="K3" s="11">
        <v>6</v>
      </c>
      <c r="L3" s="11">
        <v>7</v>
      </c>
    </row>
    <row r="4" spans="2:12" ht="25.5">
      <c r="B4" s="6" t="s">
        <v>7</v>
      </c>
      <c r="C4" s="2" t="s">
        <v>37</v>
      </c>
      <c r="D4" s="37" t="s">
        <v>43</v>
      </c>
      <c r="E4" s="38"/>
      <c r="F4" s="39"/>
      <c r="G4" s="37" t="s">
        <v>45</v>
      </c>
      <c r="H4" s="38"/>
      <c r="I4" s="38"/>
      <c r="J4" s="38"/>
      <c r="K4" s="38"/>
      <c r="L4" s="39"/>
    </row>
    <row r="5" spans="2:12" ht="48">
      <c r="B5" s="7" t="s">
        <v>13</v>
      </c>
      <c r="C5" s="9"/>
      <c r="D5" s="10" t="s">
        <v>38</v>
      </c>
      <c r="E5" s="10" t="s">
        <v>39</v>
      </c>
      <c r="F5" s="10" t="s">
        <v>40</v>
      </c>
      <c r="G5" s="10"/>
      <c r="H5" s="10" t="s">
        <v>36</v>
      </c>
      <c r="I5" s="10" t="s">
        <v>15</v>
      </c>
      <c r="J5" s="10" t="s">
        <v>22</v>
      </c>
      <c r="K5" s="10" t="s">
        <v>23</v>
      </c>
      <c r="L5" s="10" t="s">
        <v>24</v>
      </c>
    </row>
    <row r="6" spans="2:12">
      <c r="B6" s="3" t="s">
        <v>1</v>
      </c>
      <c r="C6" s="12" t="s">
        <v>25</v>
      </c>
      <c r="D6" s="12" t="s">
        <v>25</v>
      </c>
      <c r="E6" s="12" t="s">
        <v>25</v>
      </c>
      <c r="F6" s="12" t="s">
        <v>25</v>
      </c>
      <c r="G6" s="12" t="s">
        <v>26</v>
      </c>
      <c r="H6" s="12" t="s">
        <v>28</v>
      </c>
      <c r="I6" s="12" t="s">
        <v>27</v>
      </c>
      <c r="J6" s="12" t="s">
        <v>30</v>
      </c>
      <c r="K6" s="12" t="s">
        <v>32</v>
      </c>
      <c r="L6" s="12" t="s">
        <v>33</v>
      </c>
    </row>
    <row r="7" spans="2:12" ht="12.75" customHeight="1">
      <c r="B7" s="31">
        <v>44105</v>
      </c>
      <c r="C7" s="13">
        <v>2177.748</v>
      </c>
      <c r="D7" s="13">
        <v>1853.38</v>
      </c>
      <c r="E7" s="13">
        <v>2664.3</v>
      </c>
      <c r="F7" s="13">
        <v>1061.9000000000001</v>
      </c>
      <c r="G7" s="5">
        <v>0</v>
      </c>
      <c r="H7" s="5">
        <v>117</v>
      </c>
      <c r="I7" s="5">
        <v>38323</v>
      </c>
      <c r="J7" s="32">
        <f>H7/I7</f>
        <v>3.052996894815124E-3</v>
      </c>
      <c r="K7" s="13">
        <f>G7/86400000</f>
        <v>0</v>
      </c>
      <c r="L7" s="13">
        <f>100-K7</f>
        <v>100</v>
      </c>
    </row>
    <row r="8" spans="2:12" ht="12.75" customHeight="1">
      <c r="B8" s="20">
        <v>44106</v>
      </c>
      <c r="C8" s="13">
        <v>1691.4560000000001</v>
      </c>
      <c r="D8" s="13">
        <v>1495.2600000000002</v>
      </c>
      <c r="E8" s="13">
        <v>1985.75</v>
      </c>
      <c r="F8" s="13">
        <v>1050.93</v>
      </c>
      <c r="G8" s="5">
        <v>0</v>
      </c>
      <c r="H8" s="5">
        <v>13</v>
      </c>
      <c r="I8" s="5">
        <v>6163</v>
      </c>
      <c r="J8" s="32">
        <f t="shared" ref="J8:J36" si="0">H8/I8</f>
        <v>2.1093623235437287E-3</v>
      </c>
      <c r="K8" s="13">
        <f t="shared" ref="K8:K36" si="1">G8/86400000</f>
        <v>0</v>
      </c>
      <c r="L8" s="13">
        <f t="shared" ref="L8:L36" si="2">100-K8</f>
        <v>100</v>
      </c>
    </row>
    <row r="9" spans="2:12" ht="12.75" customHeight="1">
      <c r="B9" s="20">
        <v>44107</v>
      </c>
      <c r="C9" s="13">
        <v>1642.0319999999999</v>
      </c>
      <c r="D9" s="13">
        <v>1453.6766666666665</v>
      </c>
      <c r="E9" s="13">
        <v>1924.5650000000001</v>
      </c>
      <c r="F9" s="13">
        <v>1046.08</v>
      </c>
      <c r="G9" s="5">
        <v>0</v>
      </c>
      <c r="H9" s="5">
        <v>14</v>
      </c>
      <c r="I9" s="5">
        <v>5573</v>
      </c>
      <c r="J9" s="32">
        <f t="shared" si="0"/>
        <v>2.5121119684191639E-3</v>
      </c>
      <c r="K9" s="13">
        <f t="shared" si="1"/>
        <v>0</v>
      </c>
      <c r="L9" s="13">
        <f t="shared" si="2"/>
        <v>100</v>
      </c>
    </row>
    <row r="10" spans="2:12" ht="12.75" customHeight="1">
      <c r="B10" s="31">
        <v>44108</v>
      </c>
      <c r="C10" s="13">
        <v>2177.9560000000001</v>
      </c>
      <c r="D10" s="13">
        <v>1854.34</v>
      </c>
      <c r="E10" s="13">
        <v>2663.38</v>
      </c>
      <c r="F10" s="13">
        <v>1054.9100000000001</v>
      </c>
      <c r="G10" s="5">
        <v>0</v>
      </c>
      <c r="H10" s="5">
        <v>157</v>
      </c>
      <c r="I10" s="5">
        <v>43660</v>
      </c>
      <c r="J10" s="32">
        <f t="shared" si="0"/>
        <v>3.5959688502061383E-3</v>
      </c>
      <c r="K10" s="13">
        <f t="shared" si="1"/>
        <v>0</v>
      </c>
      <c r="L10" s="13">
        <f t="shared" si="2"/>
        <v>100</v>
      </c>
    </row>
    <row r="11" spans="2:12" ht="12.75" customHeight="1">
      <c r="B11" s="21">
        <v>44109</v>
      </c>
      <c r="C11" s="13">
        <v>1981.3119999999999</v>
      </c>
      <c r="D11" s="13">
        <v>1756.47</v>
      </c>
      <c r="E11" s="13">
        <v>2318.5749999999998</v>
      </c>
      <c r="F11" s="13">
        <v>1044.43</v>
      </c>
      <c r="G11" s="5">
        <v>0</v>
      </c>
      <c r="H11" s="5">
        <v>144</v>
      </c>
      <c r="I11" s="5">
        <v>40359</v>
      </c>
      <c r="J11" s="32">
        <f t="shared" si="0"/>
        <v>3.567977402809782E-3</v>
      </c>
      <c r="K11" s="13">
        <f t="shared" si="1"/>
        <v>0</v>
      </c>
      <c r="L11" s="13">
        <f t="shared" si="2"/>
        <v>100</v>
      </c>
    </row>
    <row r="12" spans="2:12" ht="12.75" customHeight="1">
      <c r="B12" s="4">
        <v>44110</v>
      </c>
      <c r="C12" s="13">
        <v>1883.2959999999998</v>
      </c>
      <c r="D12" s="13">
        <v>1702.0766666666666</v>
      </c>
      <c r="E12" s="13">
        <v>2155.125</v>
      </c>
      <c r="F12" s="13">
        <v>1040.29</v>
      </c>
      <c r="G12" s="5">
        <v>0</v>
      </c>
      <c r="H12" s="5">
        <v>196</v>
      </c>
      <c r="I12" s="5">
        <v>35399</v>
      </c>
      <c r="J12" s="32">
        <f t="shared" si="0"/>
        <v>5.53687957286929E-3</v>
      </c>
      <c r="K12" s="13">
        <f t="shared" si="1"/>
        <v>0</v>
      </c>
      <c r="L12" s="13">
        <f t="shared" si="2"/>
        <v>100</v>
      </c>
    </row>
    <row r="13" spans="2:12" ht="12.75" customHeight="1">
      <c r="B13" s="31">
        <v>44111</v>
      </c>
      <c r="C13" s="13">
        <v>1855.3300000000004</v>
      </c>
      <c r="D13" s="13">
        <v>1695.9266666666665</v>
      </c>
      <c r="E13" s="13">
        <v>2094.4350000000004</v>
      </c>
      <c r="F13" s="13">
        <v>1040.28</v>
      </c>
      <c r="G13" s="5">
        <v>0</v>
      </c>
      <c r="H13" s="5">
        <v>116</v>
      </c>
      <c r="I13" s="5">
        <v>35401</v>
      </c>
      <c r="J13" s="32">
        <f t="shared" si="0"/>
        <v>3.276743594813706E-3</v>
      </c>
      <c r="K13" s="13">
        <f t="shared" si="1"/>
        <v>0</v>
      </c>
      <c r="L13" s="13">
        <f t="shared" si="2"/>
        <v>100</v>
      </c>
    </row>
    <row r="14" spans="2:12" ht="12.75" customHeight="1">
      <c r="B14" s="31">
        <v>44112</v>
      </c>
      <c r="C14" s="13">
        <v>1832.2520000000004</v>
      </c>
      <c r="D14" s="13">
        <v>1663.6933333333334</v>
      </c>
      <c r="E14" s="13">
        <v>2085.09</v>
      </c>
      <c r="F14" s="13">
        <v>1038.94</v>
      </c>
      <c r="G14" s="5">
        <v>0</v>
      </c>
      <c r="H14" s="5">
        <v>119</v>
      </c>
      <c r="I14" s="5">
        <v>34545</v>
      </c>
      <c r="J14" s="32">
        <f t="shared" si="0"/>
        <v>3.4447821681864235E-3</v>
      </c>
      <c r="K14" s="13">
        <f t="shared" si="1"/>
        <v>0</v>
      </c>
      <c r="L14" s="13">
        <f t="shared" si="2"/>
        <v>100</v>
      </c>
    </row>
    <row r="15" spans="2:12" ht="12.75" customHeight="1">
      <c r="B15" s="20">
        <v>44113</v>
      </c>
      <c r="C15" s="13">
        <v>1718.8319999999999</v>
      </c>
      <c r="D15" s="13">
        <v>1559.2033333333336</v>
      </c>
      <c r="E15" s="13">
        <v>1958.2750000000001</v>
      </c>
      <c r="F15" s="13">
        <v>1057.49</v>
      </c>
      <c r="G15" s="5">
        <v>0</v>
      </c>
      <c r="H15" s="5">
        <v>16</v>
      </c>
      <c r="I15" s="5">
        <v>5756</v>
      </c>
      <c r="J15" s="32">
        <f t="shared" si="0"/>
        <v>2.7797081306462821E-3</v>
      </c>
      <c r="K15" s="13">
        <f t="shared" si="1"/>
        <v>0</v>
      </c>
      <c r="L15" s="13">
        <f t="shared" si="2"/>
        <v>100</v>
      </c>
    </row>
    <row r="16" spans="2:12" ht="12.75" customHeight="1">
      <c r="B16" s="20">
        <v>44114</v>
      </c>
      <c r="C16" s="13">
        <v>1640.1779999999999</v>
      </c>
      <c r="D16" s="13">
        <v>1485.6033333333335</v>
      </c>
      <c r="E16" s="13">
        <v>1872.04</v>
      </c>
      <c r="F16" s="13">
        <v>1048.18</v>
      </c>
      <c r="G16" s="5">
        <v>0</v>
      </c>
      <c r="H16" s="5">
        <v>14</v>
      </c>
      <c r="I16" s="5">
        <v>5308</v>
      </c>
      <c r="J16" s="32">
        <f t="shared" si="0"/>
        <v>2.6375282592313487E-3</v>
      </c>
      <c r="K16" s="13">
        <f t="shared" si="1"/>
        <v>0</v>
      </c>
      <c r="L16" s="13">
        <f t="shared" si="2"/>
        <v>100</v>
      </c>
    </row>
    <row r="17" spans="2:12" ht="12.75" customHeight="1">
      <c r="B17" s="31">
        <v>44115</v>
      </c>
      <c r="C17" s="13">
        <v>1835.78</v>
      </c>
      <c r="D17" s="13">
        <v>1636.7433333333331</v>
      </c>
      <c r="E17" s="13">
        <v>2134.335</v>
      </c>
      <c r="F17" s="13">
        <v>1041.97</v>
      </c>
      <c r="G17" s="5">
        <v>0</v>
      </c>
      <c r="H17" s="5">
        <v>143</v>
      </c>
      <c r="I17" s="5">
        <v>39028</v>
      </c>
      <c r="J17" s="32">
        <f t="shared" si="0"/>
        <v>3.6640360766629085E-3</v>
      </c>
      <c r="K17" s="13">
        <f t="shared" si="1"/>
        <v>0</v>
      </c>
      <c r="L17" s="13">
        <f t="shared" si="2"/>
        <v>100</v>
      </c>
    </row>
    <row r="18" spans="2:12" ht="12.75" customHeight="1">
      <c r="B18" s="21">
        <v>44116</v>
      </c>
      <c r="C18" s="13">
        <v>1891.788</v>
      </c>
      <c r="D18" s="13">
        <v>1660.18</v>
      </c>
      <c r="E18" s="13">
        <v>2239.1999999999998</v>
      </c>
      <c r="F18" s="13">
        <v>1038.6400000000001</v>
      </c>
      <c r="G18" s="5">
        <v>0</v>
      </c>
      <c r="H18" s="5">
        <v>179</v>
      </c>
      <c r="I18" s="5">
        <v>34893</v>
      </c>
      <c r="J18" s="32">
        <f t="shared" si="0"/>
        <v>5.1299687616427362E-3</v>
      </c>
      <c r="K18" s="13">
        <f t="shared" si="1"/>
        <v>0</v>
      </c>
      <c r="L18" s="13">
        <f t="shared" si="2"/>
        <v>100</v>
      </c>
    </row>
    <row r="19" spans="2:12" ht="12.75" customHeight="1">
      <c r="B19" s="4">
        <v>44117</v>
      </c>
      <c r="C19" s="13">
        <v>1816</v>
      </c>
      <c r="D19" s="13">
        <v>1633.0133333333335</v>
      </c>
      <c r="E19" s="13">
        <v>2090.48</v>
      </c>
      <c r="F19" s="13">
        <v>1037.27</v>
      </c>
      <c r="G19" s="5">
        <v>0</v>
      </c>
      <c r="H19" s="5">
        <v>146</v>
      </c>
      <c r="I19" s="5">
        <v>32120</v>
      </c>
      <c r="J19" s="32">
        <f t="shared" si="0"/>
        <v>4.5454545454545452E-3</v>
      </c>
      <c r="K19" s="13">
        <f t="shared" si="1"/>
        <v>0</v>
      </c>
      <c r="L19" s="13">
        <f t="shared" si="2"/>
        <v>100</v>
      </c>
    </row>
    <row r="20" spans="2:12" ht="12.75" customHeight="1">
      <c r="B20" s="31">
        <v>44118</v>
      </c>
      <c r="C20" s="13">
        <v>1817.614</v>
      </c>
      <c r="D20" s="13">
        <v>1642.9233333333334</v>
      </c>
      <c r="E20" s="13">
        <v>2079.65</v>
      </c>
      <c r="F20" s="13">
        <v>1038.8699999999999</v>
      </c>
      <c r="G20" s="5">
        <v>0</v>
      </c>
      <c r="H20" s="5">
        <v>121</v>
      </c>
      <c r="I20" s="5">
        <v>32002</v>
      </c>
      <c r="J20" s="32">
        <f t="shared" si="0"/>
        <v>3.7810136866445847E-3</v>
      </c>
      <c r="K20" s="13">
        <f t="shared" si="1"/>
        <v>0</v>
      </c>
      <c r="L20" s="13">
        <f t="shared" si="2"/>
        <v>100</v>
      </c>
    </row>
    <row r="21" spans="2:12" ht="12.75" customHeight="1">
      <c r="B21" s="31">
        <v>44119</v>
      </c>
      <c r="C21" s="13">
        <v>1841.1579999999999</v>
      </c>
      <c r="D21" s="13">
        <v>1649.1866666666665</v>
      </c>
      <c r="E21" s="13">
        <v>2129.1149999999998</v>
      </c>
      <c r="F21" s="13">
        <v>1038.44</v>
      </c>
      <c r="G21" s="5">
        <v>0</v>
      </c>
      <c r="H21" s="5">
        <v>118</v>
      </c>
      <c r="I21" s="5">
        <v>30386</v>
      </c>
      <c r="J21" s="32">
        <f t="shared" si="0"/>
        <v>3.8833673402224708E-3</v>
      </c>
      <c r="K21" s="13">
        <f t="shared" si="1"/>
        <v>0</v>
      </c>
      <c r="L21" s="13">
        <f t="shared" si="2"/>
        <v>100</v>
      </c>
    </row>
    <row r="22" spans="2:12" ht="12.75" customHeight="1">
      <c r="B22" s="20">
        <v>44120</v>
      </c>
      <c r="C22" s="13">
        <v>1754.268</v>
      </c>
      <c r="D22" s="13">
        <v>1521.0233333333333</v>
      </c>
      <c r="E22" s="13">
        <v>2104.1349999999998</v>
      </c>
      <c r="F22" s="13">
        <v>1052.5</v>
      </c>
      <c r="G22" s="5">
        <v>0</v>
      </c>
      <c r="H22" s="5">
        <v>5</v>
      </c>
      <c r="I22" s="5">
        <v>5406</v>
      </c>
      <c r="J22" s="32">
        <f t="shared" si="0"/>
        <v>9.2489826119126898E-4</v>
      </c>
      <c r="K22" s="13">
        <f t="shared" si="1"/>
        <v>0</v>
      </c>
      <c r="L22" s="13">
        <f t="shared" si="2"/>
        <v>100</v>
      </c>
    </row>
    <row r="23" spans="2:12" ht="12.75" customHeight="1">
      <c r="B23" s="20">
        <v>44121</v>
      </c>
      <c r="C23" s="13">
        <v>1827.5319999999999</v>
      </c>
      <c r="D23" s="13">
        <v>1703.0599999999997</v>
      </c>
      <c r="E23" s="13">
        <v>2014.2399999999998</v>
      </c>
      <c r="F23" s="13">
        <v>1051.53</v>
      </c>
      <c r="G23" s="5">
        <v>0</v>
      </c>
      <c r="H23" s="5">
        <v>3</v>
      </c>
      <c r="I23" s="5">
        <v>3873</v>
      </c>
      <c r="J23" s="32">
        <f t="shared" si="0"/>
        <v>7.7459333849728897E-4</v>
      </c>
      <c r="K23" s="13">
        <f t="shared" si="1"/>
        <v>0</v>
      </c>
      <c r="L23" s="13">
        <f t="shared" si="2"/>
        <v>100</v>
      </c>
    </row>
    <row r="24" spans="2:12" ht="12.75" customHeight="1">
      <c r="B24" s="31">
        <v>44122</v>
      </c>
      <c r="C24" s="13">
        <v>1984.4639999999999</v>
      </c>
      <c r="D24" s="13">
        <v>1873.9633333333331</v>
      </c>
      <c r="E24" s="13">
        <v>2150.2150000000001</v>
      </c>
      <c r="F24" s="13">
        <v>1709.04</v>
      </c>
      <c r="G24" s="5">
        <v>0</v>
      </c>
      <c r="H24" s="5">
        <v>163</v>
      </c>
      <c r="I24" s="5">
        <v>35045</v>
      </c>
      <c r="J24" s="32">
        <f t="shared" si="0"/>
        <v>4.6511627906976744E-3</v>
      </c>
      <c r="K24" s="13">
        <f t="shared" si="1"/>
        <v>0</v>
      </c>
      <c r="L24" s="13">
        <f t="shared" si="2"/>
        <v>100</v>
      </c>
    </row>
    <row r="25" spans="2:12" ht="12.75" customHeight="1">
      <c r="B25" s="21">
        <v>44123</v>
      </c>
      <c r="C25" s="13">
        <v>1819.9</v>
      </c>
      <c r="D25" s="13">
        <v>1592.8833333333332</v>
      </c>
      <c r="E25" s="13">
        <v>2160.4250000000002</v>
      </c>
      <c r="F25" s="13">
        <v>1042.95</v>
      </c>
      <c r="G25" s="5">
        <v>0</v>
      </c>
      <c r="H25" s="5">
        <v>171</v>
      </c>
      <c r="I25" s="5">
        <v>30721</v>
      </c>
      <c r="J25" s="32">
        <f t="shared" si="0"/>
        <v>5.5662250577780672E-3</v>
      </c>
      <c r="K25" s="13">
        <f t="shared" si="1"/>
        <v>0</v>
      </c>
      <c r="L25" s="13">
        <f t="shared" si="2"/>
        <v>100</v>
      </c>
    </row>
    <row r="26" spans="2:12" ht="12.75" customHeight="1">
      <c r="B26" s="4">
        <v>44124</v>
      </c>
      <c r="C26" s="13">
        <v>1792.7760000000003</v>
      </c>
      <c r="D26" s="13">
        <v>1581.1366666666665</v>
      </c>
      <c r="E26" s="13">
        <v>2110.2349999999997</v>
      </c>
      <c r="F26" s="13">
        <v>1034.18</v>
      </c>
      <c r="G26" s="5">
        <v>0</v>
      </c>
      <c r="H26" s="5">
        <v>127</v>
      </c>
      <c r="I26" s="5">
        <v>29713</v>
      </c>
      <c r="J26" s="32">
        <f t="shared" si="0"/>
        <v>4.2742234038972843E-3</v>
      </c>
      <c r="K26" s="13">
        <f t="shared" si="1"/>
        <v>0</v>
      </c>
      <c r="L26" s="13">
        <f t="shared" si="2"/>
        <v>100</v>
      </c>
    </row>
    <row r="27" spans="2:12" ht="12.75" customHeight="1">
      <c r="B27" s="31">
        <v>44125</v>
      </c>
      <c r="C27" s="13">
        <v>1786.35</v>
      </c>
      <c r="D27" s="13">
        <v>1611.4133333333332</v>
      </c>
      <c r="E27" s="13">
        <v>2048.7550000000001</v>
      </c>
      <c r="F27" s="13">
        <v>1040.67</v>
      </c>
      <c r="G27" s="5">
        <v>0</v>
      </c>
      <c r="H27" s="5">
        <v>144</v>
      </c>
      <c r="I27" s="5">
        <v>28421</v>
      </c>
      <c r="J27" s="32">
        <f t="shared" si="0"/>
        <v>5.0666760494000916E-3</v>
      </c>
      <c r="K27" s="13">
        <f t="shared" si="1"/>
        <v>0</v>
      </c>
      <c r="L27" s="13">
        <f t="shared" si="2"/>
        <v>100</v>
      </c>
    </row>
    <row r="28" spans="2:12" ht="12.75" customHeight="1">
      <c r="B28" s="31">
        <v>44126</v>
      </c>
      <c r="C28" s="13">
        <v>1690.4939999999999</v>
      </c>
      <c r="D28" s="13">
        <v>1601.58</v>
      </c>
      <c r="E28" s="13">
        <v>1823.865</v>
      </c>
      <c r="F28" s="13">
        <v>1040.26</v>
      </c>
      <c r="G28" s="5">
        <v>0</v>
      </c>
      <c r="H28" s="5">
        <v>170</v>
      </c>
      <c r="I28" s="5">
        <v>26684</v>
      </c>
      <c r="J28" s="32">
        <f t="shared" si="0"/>
        <v>6.3708589416879031E-3</v>
      </c>
      <c r="K28" s="13">
        <f t="shared" si="1"/>
        <v>0</v>
      </c>
      <c r="L28" s="13">
        <f t="shared" si="2"/>
        <v>100</v>
      </c>
    </row>
    <row r="29" spans="2:12" ht="12.75" customHeight="1">
      <c r="B29" s="20">
        <v>44127</v>
      </c>
      <c r="C29" s="13">
        <v>1665.7339999999999</v>
      </c>
      <c r="D29" s="13">
        <v>1524.1066666666666</v>
      </c>
      <c r="E29" s="13">
        <v>1878.175</v>
      </c>
      <c r="F29" s="13">
        <v>1067.3499999999999</v>
      </c>
      <c r="G29" s="5">
        <v>0</v>
      </c>
      <c r="H29" s="5">
        <v>16</v>
      </c>
      <c r="I29" s="5">
        <v>4448</v>
      </c>
      <c r="J29" s="32">
        <f t="shared" si="0"/>
        <v>3.5971223021582736E-3</v>
      </c>
      <c r="K29" s="13">
        <f t="shared" si="1"/>
        <v>0</v>
      </c>
      <c r="L29" s="13">
        <f t="shared" si="2"/>
        <v>100</v>
      </c>
    </row>
    <row r="30" spans="2:12" ht="12.75" customHeight="1">
      <c r="B30" s="20">
        <v>44128</v>
      </c>
      <c r="C30" s="13">
        <v>1649.9219999999998</v>
      </c>
      <c r="D30" s="13">
        <v>1488.2466666666667</v>
      </c>
      <c r="E30" s="13">
        <v>1892.4349999999999</v>
      </c>
      <c r="F30" s="13">
        <v>1057.49</v>
      </c>
      <c r="G30" s="5">
        <v>0</v>
      </c>
      <c r="H30" s="5">
        <v>14</v>
      </c>
      <c r="I30" s="5">
        <v>3956</v>
      </c>
      <c r="J30" s="32">
        <f t="shared" si="0"/>
        <v>3.5389282103134479E-3</v>
      </c>
      <c r="K30" s="13">
        <f t="shared" si="1"/>
        <v>0</v>
      </c>
      <c r="L30" s="13">
        <f t="shared" si="2"/>
        <v>100</v>
      </c>
    </row>
    <row r="31" spans="2:12" ht="12.75" customHeight="1">
      <c r="B31" s="31">
        <v>44129</v>
      </c>
      <c r="C31" s="13">
        <v>1792.7040000000002</v>
      </c>
      <c r="D31" s="13">
        <v>1600.4666666666669</v>
      </c>
      <c r="E31" s="13">
        <v>2081.06</v>
      </c>
      <c r="F31" s="13">
        <v>1036.0899999999999</v>
      </c>
      <c r="G31" s="5">
        <v>0</v>
      </c>
      <c r="H31" s="5">
        <v>201</v>
      </c>
      <c r="I31" s="5">
        <v>33425</v>
      </c>
      <c r="J31" s="32">
        <f t="shared" si="0"/>
        <v>6.0134629768137625E-3</v>
      </c>
      <c r="K31" s="13">
        <f t="shared" si="1"/>
        <v>0</v>
      </c>
      <c r="L31" s="13">
        <f t="shared" si="2"/>
        <v>100</v>
      </c>
    </row>
    <row r="32" spans="2:12" ht="12.75" customHeight="1">
      <c r="B32" s="21">
        <v>44130</v>
      </c>
      <c r="C32" s="13">
        <v>1952.52</v>
      </c>
      <c r="D32" s="13">
        <v>1723.0600000000002</v>
      </c>
      <c r="E32" s="13">
        <v>2296.71</v>
      </c>
      <c r="F32" s="13">
        <v>1041.8599999999999</v>
      </c>
      <c r="G32" s="5">
        <v>0</v>
      </c>
      <c r="H32" s="5">
        <v>138</v>
      </c>
      <c r="I32" s="5">
        <v>31377</v>
      </c>
      <c r="J32" s="32">
        <f t="shared" si="0"/>
        <v>4.3981260158714982E-3</v>
      </c>
      <c r="K32" s="13">
        <f t="shared" si="1"/>
        <v>0</v>
      </c>
      <c r="L32" s="13">
        <f t="shared" si="2"/>
        <v>100</v>
      </c>
    </row>
    <row r="33" spans="2:12" ht="12.75" customHeight="1">
      <c r="B33" s="4">
        <v>44131</v>
      </c>
      <c r="C33" s="13">
        <v>1892.4739999999997</v>
      </c>
      <c r="D33" s="13">
        <v>1674.71</v>
      </c>
      <c r="E33" s="13">
        <v>2219.12</v>
      </c>
      <c r="F33" s="13">
        <v>1040.29</v>
      </c>
      <c r="G33" s="5">
        <v>0</v>
      </c>
      <c r="H33" s="5">
        <v>152</v>
      </c>
      <c r="I33" s="5">
        <v>33188</v>
      </c>
      <c r="J33" s="32">
        <f t="shared" si="0"/>
        <v>4.5799686633723035E-3</v>
      </c>
      <c r="K33" s="13">
        <f t="shared" si="1"/>
        <v>0</v>
      </c>
      <c r="L33" s="13">
        <f t="shared" si="2"/>
        <v>100</v>
      </c>
    </row>
    <row r="34" spans="2:12" ht="12.75" customHeight="1">
      <c r="B34" s="31">
        <v>44132</v>
      </c>
      <c r="C34" s="13">
        <v>1855.0400000000002</v>
      </c>
      <c r="D34" s="13">
        <v>1641.7333333333333</v>
      </c>
      <c r="E34" s="13">
        <v>2175</v>
      </c>
      <c r="F34" s="13">
        <v>1040.08</v>
      </c>
      <c r="G34" s="5">
        <v>0</v>
      </c>
      <c r="H34" s="5">
        <v>202</v>
      </c>
      <c r="I34" s="5">
        <v>33064</v>
      </c>
      <c r="J34" s="32">
        <f t="shared" si="0"/>
        <v>6.1093636583595453E-3</v>
      </c>
      <c r="K34" s="13">
        <f t="shared" si="1"/>
        <v>0</v>
      </c>
      <c r="L34" s="13">
        <f t="shared" si="2"/>
        <v>100</v>
      </c>
    </row>
    <row r="35" spans="2:12" ht="12.75" customHeight="1">
      <c r="B35" s="31">
        <v>44133</v>
      </c>
      <c r="C35" s="13">
        <v>1896.6740000000002</v>
      </c>
      <c r="D35" s="13">
        <v>1695.04</v>
      </c>
      <c r="E35" s="13">
        <v>2199.125</v>
      </c>
      <c r="F35" s="13">
        <v>1041.3499999999999</v>
      </c>
      <c r="G35" s="5">
        <v>0</v>
      </c>
      <c r="H35" s="5">
        <v>130</v>
      </c>
      <c r="I35" s="5">
        <v>31607</v>
      </c>
      <c r="J35" s="32">
        <f t="shared" si="0"/>
        <v>4.1130129401714807E-3</v>
      </c>
      <c r="K35" s="13">
        <f t="shared" si="1"/>
        <v>0</v>
      </c>
      <c r="L35" s="13">
        <f t="shared" si="2"/>
        <v>100</v>
      </c>
    </row>
    <row r="36" spans="2:12" ht="12.75" customHeight="1">
      <c r="B36" s="20">
        <v>44134</v>
      </c>
      <c r="C36" s="13">
        <v>1684.7599999999998</v>
      </c>
      <c r="D36" s="13">
        <v>1518.1466666666668</v>
      </c>
      <c r="E36" s="13">
        <v>1934.6799999999998</v>
      </c>
      <c r="F36" s="13">
        <v>1057.27</v>
      </c>
      <c r="G36" s="5">
        <v>0</v>
      </c>
      <c r="H36" s="5">
        <v>10</v>
      </c>
      <c r="I36" s="5">
        <v>5679</v>
      </c>
      <c r="J36" s="32">
        <f t="shared" si="0"/>
        <v>1.7608733932030288E-3</v>
      </c>
      <c r="K36" s="13">
        <f t="shared" si="1"/>
        <v>0</v>
      </c>
      <c r="L36" s="13">
        <f t="shared" si="2"/>
        <v>100</v>
      </c>
    </row>
    <row r="37" spans="2:12" ht="12.75" customHeight="1">
      <c r="B37" s="20">
        <v>44135</v>
      </c>
      <c r="C37" s="13">
        <v>1684.7019999999998</v>
      </c>
      <c r="D37" s="13">
        <v>1498.47</v>
      </c>
      <c r="E37" s="13">
        <v>1964.05</v>
      </c>
      <c r="F37" s="13">
        <v>1059.79</v>
      </c>
      <c r="G37" s="5">
        <v>0</v>
      </c>
      <c r="H37" s="5">
        <v>19</v>
      </c>
      <c r="I37" s="5">
        <v>4216</v>
      </c>
      <c r="J37" s="32">
        <f t="shared" ref="J37" si="3">H37/I37</f>
        <v>4.5066413662239093E-3</v>
      </c>
      <c r="K37" s="13">
        <f t="shared" ref="K37" si="4">G37/86400000</f>
        <v>0</v>
      </c>
      <c r="L37" s="13">
        <f t="shared" ref="L37" si="5">100-K37</f>
        <v>100</v>
      </c>
    </row>
    <row r="38" spans="2:12">
      <c r="B38" s="15" t="s">
        <v>2</v>
      </c>
      <c r="C38" s="16">
        <v>282665.23000000004</v>
      </c>
      <c r="D38" s="16">
        <v>151772.15000000002</v>
      </c>
      <c r="E38" s="16">
        <v>130893.08000000002</v>
      </c>
      <c r="F38" s="16">
        <v>33091.32</v>
      </c>
      <c r="G38" s="16">
        <f t="shared" ref="G38" si="6">SUM(G7:G37)</f>
        <v>0</v>
      </c>
      <c r="H38" s="16">
        <v>3278</v>
      </c>
      <c r="I38" s="16">
        <v>759739</v>
      </c>
      <c r="J38" s="30" t="s">
        <v>34</v>
      </c>
      <c r="K38" s="17" t="s">
        <v>34</v>
      </c>
      <c r="L38" s="17" t="s">
        <v>34</v>
      </c>
    </row>
    <row r="39" spans="2:12" ht="25.5">
      <c r="B39" s="19" t="s">
        <v>3</v>
      </c>
      <c r="C39" s="18">
        <v>1823.6466451612898</v>
      </c>
      <c r="D39" s="18">
        <v>1631.9586021505372</v>
      </c>
      <c r="E39" s="18">
        <v>2111.1787096774192</v>
      </c>
      <c r="F39" s="18">
        <v>1067.461935483871</v>
      </c>
      <c r="G39" s="18">
        <f t="shared" ref="G39:L39" si="7">AVERAGE(G7:G37)</f>
        <v>0</v>
      </c>
      <c r="H39" s="22">
        <v>105.74193548387096</v>
      </c>
      <c r="I39" s="22">
        <v>24507.709677419356</v>
      </c>
      <c r="J39" s="33">
        <f t="shared" si="7"/>
        <v>3.8633560305098404E-3</v>
      </c>
      <c r="K39" s="18">
        <f t="shared" si="7"/>
        <v>0</v>
      </c>
      <c r="L39" s="18">
        <f t="shared" si="7"/>
        <v>100</v>
      </c>
    </row>
    <row r="42" spans="2:12" hidden="1">
      <c r="B42" s="1" t="s">
        <v>35</v>
      </c>
      <c r="C42" s="11">
        <v>1</v>
      </c>
      <c r="D42" s="11">
        <v>2</v>
      </c>
      <c r="E42" s="11">
        <v>3</v>
      </c>
      <c r="F42" s="11">
        <v>4</v>
      </c>
      <c r="G42" s="11">
        <v>5</v>
      </c>
      <c r="H42" s="11">
        <v>6</v>
      </c>
      <c r="I42" s="11">
        <v>7</v>
      </c>
      <c r="J42" s="11">
        <v>8</v>
      </c>
      <c r="K42" s="11">
        <v>9</v>
      </c>
      <c r="L42" s="11">
        <v>10</v>
      </c>
    </row>
    <row r="43" spans="2:12" hidden="1">
      <c r="B43" s="1" t="s">
        <v>35</v>
      </c>
      <c r="C43" s="11">
        <v>1</v>
      </c>
      <c r="D43" s="11"/>
      <c r="E43" s="11"/>
      <c r="F43" s="11"/>
      <c r="G43" s="11">
        <v>2</v>
      </c>
      <c r="H43" s="11">
        <v>3</v>
      </c>
      <c r="I43" s="11">
        <v>4</v>
      </c>
      <c r="J43" s="11">
        <v>5</v>
      </c>
      <c r="K43" s="11">
        <v>6</v>
      </c>
      <c r="L43" s="11">
        <v>7</v>
      </c>
    </row>
    <row r="44" spans="2:12" ht="25.5">
      <c r="B44" s="6" t="s">
        <v>7</v>
      </c>
      <c r="C44" s="2" t="s">
        <v>37</v>
      </c>
      <c r="D44" s="37" t="s">
        <v>43</v>
      </c>
      <c r="E44" s="38"/>
      <c r="F44" s="39"/>
      <c r="G44" s="37" t="s">
        <v>45</v>
      </c>
      <c r="H44" s="38"/>
      <c r="I44" s="38"/>
      <c r="J44" s="38"/>
      <c r="K44" s="38"/>
      <c r="L44" s="39"/>
    </row>
    <row r="45" spans="2:12" ht="48">
      <c r="B45" s="7" t="s">
        <v>13</v>
      </c>
      <c r="C45" s="9"/>
      <c r="D45" s="10" t="s">
        <v>38</v>
      </c>
      <c r="E45" s="10" t="s">
        <v>39</v>
      </c>
      <c r="F45" s="10" t="s">
        <v>40</v>
      </c>
      <c r="G45" s="10"/>
      <c r="H45" s="10" t="s">
        <v>36</v>
      </c>
      <c r="I45" s="10" t="s">
        <v>15</v>
      </c>
      <c r="J45" s="10" t="s">
        <v>22</v>
      </c>
      <c r="K45" s="10" t="s">
        <v>23</v>
      </c>
      <c r="L45" s="10" t="s">
        <v>24</v>
      </c>
    </row>
    <row r="46" spans="2:12">
      <c r="B46" s="3" t="s">
        <v>1</v>
      </c>
      <c r="C46" s="12" t="s">
        <v>25</v>
      </c>
      <c r="D46" s="12" t="s">
        <v>25</v>
      </c>
      <c r="E46" s="12" t="s">
        <v>25</v>
      </c>
      <c r="F46" s="12" t="s">
        <v>25</v>
      </c>
      <c r="G46" s="12" t="s">
        <v>26</v>
      </c>
      <c r="H46" s="12" t="s">
        <v>28</v>
      </c>
      <c r="I46" s="12" t="s">
        <v>27</v>
      </c>
      <c r="J46" s="12" t="s">
        <v>30</v>
      </c>
      <c r="K46" s="12" t="s">
        <v>32</v>
      </c>
      <c r="L46" s="12" t="s">
        <v>33</v>
      </c>
    </row>
    <row r="47" spans="2:12" ht="12.75" customHeight="1">
      <c r="B47" s="31">
        <v>44136</v>
      </c>
      <c r="C47" s="13">
        <v>1619.454</v>
      </c>
      <c r="D47" s="14">
        <v>1443.4766666666667</v>
      </c>
      <c r="E47" s="13">
        <v>1883.4199999999998</v>
      </c>
      <c r="F47" s="13">
        <v>1044.3900000000001</v>
      </c>
      <c r="G47" s="5">
        <v>0</v>
      </c>
      <c r="H47" s="5">
        <v>20</v>
      </c>
      <c r="I47" s="5">
        <v>8290</v>
      </c>
      <c r="J47" s="32">
        <f>H47/I47</f>
        <v>2.4125452352231603E-3</v>
      </c>
      <c r="K47" s="13">
        <f>G47/86400000</f>
        <v>0</v>
      </c>
      <c r="L47" s="13">
        <f>100-K47</f>
        <v>100</v>
      </c>
    </row>
    <row r="48" spans="2:12" ht="12.75" customHeight="1">
      <c r="B48" s="21">
        <v>44137</v>
      </c>
      <c r="C48" s="13">
        <v>3351.5419999999999</v>
      </c>
      <c r="D48" s="14">
        <v>2433.0266666666666</v>
      </c>
      <c r="E48" s="13">
        <v>4729.3149999999996</v>
      </c>
      <c r="F48" s="13">
        <v>1125.5899999999999</v>
      </c>
      <c r="G48" s="5">
        <v>0</v>
      </c>
      <c r="H48" s="5">
        <v>170</v>
      </c>
      <c r="I48" s="5">
        <v>45887</v>
      </c>
      <c r="J48" s="32">
        <f t="shared" ref="J48:J76" si="8">H48/I48</f>
        <v>3.7047529801468825E-3</v>
      </c>
      <c r="K48" s="13">
        <f t="shared" ref="K48:K76" si="9">G48/86400000</f>
        <v>0</v>
      </c>
      <c r="L48" s="13">
        <f t="shared" ref="L48:L76" si="10">100-K48</f>
        <v>100</v>
      </c>
    </row>
    <row r="49" spans="2:12" ht="12.75" customHeight="1">
      <c r="B49" s="31">
        <v>44138</v>
      </c>
      <c r="C49" s="13">
        <v>2025.3439999999998</v>
      </c>
      <c r="D49" s="14">
        <v>1804.6066666666666</v>
      </c>
      <c r="E49" s="13">
        <v>2356.4499999999998</v>
      </c>
      <c r="F49" s="13">
        <v>1045.6300000000001</v>
      </c>
      <c r="G49" s="5">
        <v>0</v>
      </c>
      <c r="H49" s="5">
        <v>136</v>
      </c>
      <c r="I49" s="5">
        <v>39979</v>
      </c>
      <c r="J49" s="32">
        <f t="shared" si="8"/>
        <v>3.4017859376172491E-3</v>
      </c>
      <c r="K49" s="13">
        <f t="shared" si="9"/>
        <v>0</v>
      </c>
      <c r="L49" s="13">
        <f t="shared" si="10"/>
        <v>100</v>
      </c>
    </row>
    <row r="50" spans="2:12" ht="12.75" customHeight="1">
      <c r="B50" s="21">
        <v>44139</v>
      </c>
      <c r="C50" s="13">
        <v>1917.212</v>
      </c>
      <c r="D50" s="14">
        <v>1720.8566666666666</v>
      </c>
      <c r="E50" s="13">
        <v>2211.7449999999999</v>
      </c>
      <c r="F50" s="13">
        <v>1040.4100000000001</v>
      </c>
      <c r="G50" s="5">
        <v>0</v>
      </c>
      <c r="H50" s="5">
        <v>164</v>
      </c>
      <c r="I50" s="5">
        <v>38406</v>
      </c>
      <c r="J50" s="32">
        <f t="shared" si="8"/>
        <v>4.2701661198771028E-3</v>
      </c>
      <c r="K50" s="13">
        <f t="shared" si="9"/>
        <v>0</v>
      </c>
      <c r="L50" s="13">
        <f t="shared" si="10"/>
        <v>100</v>
      </c>
    </row>
    <row r="51" spans="2:12" ht="12.75" customHeight="1">
      <c r="B51" s="21">
        <v>44140</v>
      </c>
      <c r="C51" s="13">
        <v>1883.7260000000001</v>
      </c>
      <c r="D51" s="14">
        <v>1701.2333333333333</v>
      </c>
      <c r="E51" s="13">
        <v>2157.4650000000001</v>
      </c>
      <c r="F51" s="13">
        <v>1037.57</v>
      </c>
      <c r="G51" s="5">
        <v>0</v>
      </c>
      <c r="H51" s="5">
        <v>133</v>
      </c>
      <c r="I51" s="5">
        <v>34831</v>
      </c>
      <c r="J51" s="32">
        <f t="shared" si="8"/>
        <v>3.8184375986908214E-3</v>
      </c>
      <c r="K51" s="13">
        <f t="shared" si="9"/>
        <v>0</v>
      </c>
      <c r="L51" s="13">
        <f t="shared" si="10"/>
        <v>100</v>
      </c>
    </row>
    <row r="52" spans="2:12" ht="12.75" customHeight="1">
      <c r="B52" s="20">
        <v>44141</v>
      </c>
      <c r="C52" s="13">
        <v>1708.0139999999999</v>
      </c>
      <c r="D52" s="14">
        <v>1524.26</v>
      </c>
      <c r="E52" s="13">
        <v>1983.645</v>
      </c>
      <c r="F52" s="13">
        <v>1061.0899999999999</v>
      </c>
      <c r="G52" s="5">
        <v>0</v>
      </c>
      <c r="H52" s="5">
        <v>15</v>
      </c>
      <c r="I52" s="5">
        <v>5634</v>
      </c>
      <c r="J52" s="32">
        <f t="shared" si="8"/>
        <v>2.6624068157614484E-3</v>
      </c>
      <c r="K52" s="13">
        <f t="shared" si="9"/>
        <v>0</v>
      </c>
      <c r="L52" s="13">
        <f t="shared" si="10"/>
        <v>100</v>
      </c>
    </row>
    <row r="53" spans="2:12" ht="12.75" customHeight="1">
      <c r="B53" s="20">
        <v>44142</v>
      </c>
      <c r="C53" s="13">
        <v>1629.2219999999998</v>
      </c>
      <c r="D53" s="14">
        <v>1471.7833333333335</v>
      </c>
      <c r="E53" s="13">
        <v>1865.3799999999999</v>
      </c>
      <c r="F53" s="13">
        <v>1047.79</v>
      </c>
      <c r="G53" s="5">
        <v>0</v>
      </c>
      <c r="H53" s="5">
        <v>7</v>
      </c>
      <c r="I53" s="5">
        <v>4939</v>
      </c>
      <c r="J53" s="32">
        <f t="shared" si="8"/>
        <v>1.4172909495849362E-3</v>
      </c>
      <c r="K53" s="13">
        <f t="shared" si="9"/>
        <v>0</v>
      </c>
      <c r="L53" s="13">
        <f t="shared" si="10"/>
        <v>100</v>
      </c>
    </row>
    <row r="54" spans="2:12" ht="12.75" customHeight="1">
      <c r="B54" s="31">
        <v>44143</v>
      </c>
      <c r="C54" s="13">
        <v>1834.0520000000001</v>
      </c>
      <c r="D54" s="14">
        <v>1641.6966666666667</v>
      </c>
      <c r="E54" s="13">
        <v>2122.585</v>
      </c>
      <c r="F54" s="13">
        <v>1036.5999999999999</v>
      </c>
      <c r="G54" s="5">
        <v>0</v>
      </c>
      <c r="H54" s="5">
        <v>153</v>
      </c>
      <c r="I54" s="5">
        <v>38891</v>
      </c>
      <c r="J54" s="32">
        <f t="shared" si="8"/>
        <v>3.9340721503689797E-3</v>
      </c>
      <c r="K54" s="13">
        <f t="shared" si="9"/>
        <v>0</v>
      </c>
      <c r="L54" s="13">
        <f t="shared" si="10"/>
        <v>100</v>
      </c>
    </row>
    <row r="55" spans="2:12" ht="12.75" customHeight="1">
      <c r="B55" s="21">
        <v>44144</v>
      </c>
      <c r="C55" s="13">
        <v>1891.8719999999998</v>
      </c>
      <c r="D55" s="14">
        <v>1665.8766666666668</v>
      </c>
      <c r="E55" s="13">
        <v>2230.8649999999998</v>
      </c>
      <c r="F55" s="13">
        <v>1033.8800000000001</v>
      </c>
      <c r="G55" s="5">
        <v>0</v>
      </c>
      <c r="H55" s="5">
        <v>145</v>
      </c>
      <c r="I55" s="5">
        <v>35471</v>
      </c>
      <c r="J55" s="32">
        <f t="shared" si="8"/>
        <v>4.0878464097431708E-3</v>
      </c>
      <c r="K55" s="13">
        <f t="shared" si="9"/>
        <v>0</v>
      </c>
      <c r="L55" s="13">
        <f t="shared" si="10"/>
        <v>100</v>
      </c>
    </row>
    <row r="56" spans="2:12" ht="12.75" customHeight="1">
      <c r="B56" s="31">
        <v>44145</v>
      </c>
      <c r="C56" s="13">
        <v>1818.0099999999998</v>
      </c>
      <c r="D56" s="14">
        <v>1658.4566666666667</v>
      </c>
      <c r="E56" s="13">
        <v>2057.34</v>
      </c>
      <c r="F56" s="13">
        <v>1036.5</v>
      </c>
      <c r="G56" s="5">
        <v>0</v>
      </c>
      <c r="H56" s="5">
        <v>154</v>
      </c>
      <c r="I56" s="5">
        <v>34877</v>
      </c>
      <c r="J56" s="32">
        <f t="shared" si="8"/>
        <v>4.4155173896837461E-3</v>
      </c>
      <c r="K56" s="13">
        <f t="shared" si="9"/>
        <v>0</v>
      </c>
      <c r="L56" s="13">
        <f t="shared" si="10"/>
        <v>100</v>
      </c>
    </row>
    <row r="57" spans="2:12" ht="12.75" customHeight="1">
      <c r="B57" s="21">
        <v>44146</v>
      </c>
      <c r="C57" s="13">
        <v>1930.0420000000001</v>
      </c>
      <c r="D57" s="14">
        <v>1716.2533333333333</v>
      </c>
      <c r="E57" s="13">
        <v>2250.7250000000004</v>
      </c>
      <c r="F57" s="13">
        <v>1044.0999999999999</v>
      </c>
      <c r="G57" s="5">
        <v>0</v>
      </c>
      <c r="H57" s="5">
        <v>162</v>
      </c>
      <c r="I57" s="5">
        <v>33733</v>
      </c>
      <c r="J57" s="32">
        <f t="shared" si="8"/>
        <v>4.8024189962351405E-3</v>
      </c>
      <c r="K57" s="13">
        <f t="shared" si="9"/>
        <v>0</v>
      </c>
      <c r="L57" s="13">
        <f t="shared" si="10"/>
        <v>100</v>
      </c>
    </row>
    <row r="58" spans="2:12" ht="12.75" customHeight="1">
      <c r="B58" s="21">
        <v>44147</v>
      </c>
      <c r="C58" s="13">
        <v>1949.1020000000001</v>
      </c>
      <c r="D58" s="14">
        <v>1737.0166666666667</v>
      </c>
      <c r="E58" s="13">
        <v>2267.23</v>
      </c>
      <c r="F58" s="13">
        <v>1035.42</v>
      </c>
      <c r="G58" s="5">
        <v>0</v>
      </c>
      <c r="H58" s="5">
        <v>88</v>
      </c>
      <c r="I58" s="5">
        <v>25152</v>
      </c>
      <c r="J58" s="32">
        <f t="shared" si="8"/>
        <v>3.4987277353689568E-3</v>
      </c>
      <c r="K58" s="13">
        <f t="shared" si="9"/>
        <v>0</v>
      </c>
      <c r="L58" s="13">
        <f t="shared" si="10"/>
        <v>100</v>
      </c>
    </row>
    <row r="59" spans="2:12" ht="12.75" customHeight="1">
      <c r="B59" s="20">
        <v>44148</v>
      </c>
      <c r="C59" s="13">
        <v>1724.9939999999999</v>
      </c>
      <c r="D59" s="14">
        <v>1531.4333333333334</v>
      </c>
      <c r="E59" s="13">
        <v>2015.335</v>
      </c>
      <c r="F59" s="13">
        <v>1056.7</v>
      </c>
      <c r="G59" s="5">
        <v>0</v>
      </c>
      <c r="H59" s="5">
        <v>12</v>
      </c>
      <c r="I59" s="5">
        <v>6789</v>
      </c>
      <c r="J59" s="32">
        <f t="shared" si="8"/>
        <v>1.7675651789659744E-3</v>
      </c>
      <c r="K59" s="13">
        <f t="shared" si="9"/>
        <v>0</v>
      </c>
      <c r="L59" s="13">
        <f t="shared" si="10"/>
        <v>100</v>
      </c>
    </row>
    <row r="60" spans="2:12" ht="12.75" customHeight="1">
      <c r="B60" s="20">
        <v>44149</v>
      </c>
      <c r="C60" s="13">
        <v>1652.354</v>
      </c>
      <c r="D60" s="14">
        <v>1452.1833333333332</v>
      </c>
      <c r="E60" s="13">
        <v>1952.61</v>
      </c>
      <c r="F60" s="13">
        <v>1053.3900000000001</v>
      </c>
      <c r="G60" s="5">
        <v>0</v>
      </c>
      <c r="H60" s="5">
        <v>9</v>
      </c>
      <c r="I60" s="5">
        <v>5874</v>
      </c>
      <c r="J60" s="32">
        <f t="shared" si="8"/>
        <v>1.5321756894790602E-3</v>
      </c>
      <c r="K60" s="13">
        <f t="shared" si="9"/>
        <v>0</v>
      </c>
      <c r="L60" s="13">
        <f t="shared" si="10"/>
        <v>100</v>
      </c>
    </row>
    <row r="61" spans="2:12" ht="12.75" customHeight="1">
      <c r="B61" s="31">
        <v>44150</v>
      </c>
      <c r="C61" s="13">
        <v>1759.364</v>
      </c>
      <c r="D61" s="14">
        <v>1595.5233333333333</v>
      </c>
      <c r="E61" s="13">
        <v>2005.125</v>
      </c>
      <c r="F61" s="13">
        <v>1036.53</v>
      </c>
      <c r="G61" s="5">
        <v>0</v>
      </c>
      <c r="H61" s="5">
        <v>163</v>
      </c>
      <c r="I61" s="5">
        <v>40870</v>
      </c>
      <c r="J61" s="32">
        <f t="shared" si="8"/>
        <v>3.9882554440910205E-3</v>
      </c>
      <c r="K61" s="13">
        <f t="shared" si="9"/>
        <v>0</v>
      </c>
      <c r="L61" s="13">
        <f t="shared" si="10"/>
        <v>100</v>
      </c>
    </row>
    <row r="62" spans="2:12" ht="12.75" customHeight="1">
      <c r="B62" s="21">
        <v>44151</v>
      </c>
      <c r="C62" s="13">
        <v>1732.3920000000003</v>
      </c>
      <c r="D62" s="14">
        <v>1541.95</v>
      </c>
      <c r="E62" s="13">
        <v>2018.0549999999998</v>
      </c>
      <c r="F62" s="13">
        <v>1032.68</v>
      </c>
      <c r="G62" s="5">
        <v>0</v>
      </c>
      <c r="H62" s="5">
        <v>134</v>
      </c>
      <c r="I62" s="5">
        <v>35659</v>
      </c>
      <c r="J62" s="32">
        <f t="shared" si="8"/>
        <v>3.7578171008721501E-3</v>
      </c>
      <c r="K62" s="13">
        <f t="shared" si="9"/>
        <v>0</v>
      </c>
      <c r="L62" s="13">
        <f t="shared" si="10"/>
        <v>100</v>
      </c>
    </row>
    <row r="63" spans="2:12" ht="12.75" customHeight="1">
      <c r="B63" s="31">
        <v>44152</v>
      </c>
      <c r="C63" s="13">
        <v>1756.5919999999999</v>
      </c>
      <c r="D63" s="14">
        <v>1561.6566666666665</v>
      </c>
      <c r="E63" s="13">
        <v>2048.9949999999999</v>
      </c>
      <c r="F63" s="13">
        <v>1040.1600000000001</v>
      </c>
      <c r="G63" s="5">
        <v>0</v>
      </c>
      <c r="H63" s="5">
        <v>144</v>
      </c>
      <c r="I63" s="5">
        <v>29817</v>
      </c>
      <c r="J63" s="32">
        <f t="shared" si="8"/>
        <v>4.8294597041955928E-3</v>
      </c>
      <c r="K63" s="13">
        <f t="shared" si="9"/>
        <v>0</v>
      </c>
      <c r="L63" s="13">
        <f t="shared" si="10"/>
        <v>100</v>
      </c>
    </row>
    <row r="64" spans="2:12" ht="12.75" customHeight="1">
      <c r="B64" s="21">
        <v>44153</v>
      </c>
      <c r="C64" s="13">
        <v>1742.3240000000001</v>
      </c>
      <c r="D64" s="14">
        <v>1571.0266666666666</v>
      </c>
      <c r="E64" s="13">
        <v>1999.27</v>
      </c>
      <c r="F64" s="13">
        <v>1038.17</v>
      </c>
      <c r="G64" s="5">
        <v>0</v>
      </c>
      <c r="H64" s="5">
        <v>175</v>
      </c>
      <c r="I64" s="5">
        <v>28041</v>
      </c>
      <c r="J64" s="32">
        <f t="shared" si="8"/>
        <v>6.2408615955208448E-3</v>
      </c>
      <c r="K64" s="13">
        <f t="shared" si="9"/>
        <v>0</v>
      </c>
      <c r="L64" s="13">
        <f t="shared" si="10"/>
        <v>100</v>
      </c>
    </row>
    <row r="65" spans="2:12" ht="12.75" customHeight="1">
      <c r="B65" s="21">
        <v>44154</v>
      </c>
      <c r="C65" s="13">
        <v>1882.5939999999998</v>
      </c>
      <c r="D65" s="14">
        <v>1691.83</v>
      </c>
      <c r="E65" s="13">
        <v>2168.7400000000002</v>
      </c>
      <c r="F65" s="13">
        <v>1037.52</v>
      </c>
      <c r="G65" s="5">
        <v>0</v>
      </c>
      <c r="H65" s="5">
        <v>111</v>
      </c>
      <c r="I65" s="5">
        <v>27175</v>
      </c>
      <c r="J65" s="32">
        <f t="shared" si="8"/>
        <v>4.0846366145354182E-3</v>
      </c>
      <c r="K65" s="13">
        <f t="shared" si="9"/>
        <v>0</v>
      </c>
      <c r="L65" s="13">
        <f t="shared" si="10"/>
        <v>100</v>
      </c>
    </row>
    <row r="66" spans="2:12" ht="12.75" customHeight="1">
      <c r="B66" s="20">
        <v>44155</v>
      </c>
      <c r="C66" s="13">
        <v>1667.1320000000001</v>
      </c>
      <c r="D66" s="14">
        <v>1482.3366666666668</v>
      </c>
      <c r="E66" s="13">
        <v>1944.3249999999998</v>
      </c>
      <c r="F66" s="13">
        <v>1045.42</v>
      </c>
      <c r="G66" s="5">
        <v>0</v>
      </c>
      <c r="H66" s="5">
        <v>13</v>
      </c>
      <c r="I66" s="5">
        <v>4778</v>
      </c>
      <c r="J66" s="32">
        <f t="shared" si="8"/>
        <v>2.7208036835496023E-3</v>
      </c>
      <c r="K66" s="13">
        <f t="shared" si="9"/>
        <v>0</v>
      </c>
      <c r="L66" s="13">
        <f t="shared" si="10"/>
        <v>100</v>
      </c>
    </row>
    <row r="67" spans="2:12" ht="12.75" customHeight="1">
      <c r="B67" s="20">
        <v>44156</v>
      </c>
      <c r="C67" s="13">
        <v>1643.9279999999999</v>
      </c>
      <c r="D67" s="14">
        <v>1470.8100000000002</v>
      </c>
      <c r="E67" s="13">
        <v>1903.605</v>
      </c>
      <c r="F67" s="13">
        <v>1065.95</v>
      </c>
      <c r="G67" s="5">
        <v>0</v>
      </c>
      <c r="H67" s="5">
        <v>4</v>
      </c>
      <c r="I67" s="5">
        <v>4367</v>
      </c>
      <c r="J67" s="32">
        <f t="shared" si="8"/>
        <v>9.1596061369361118E-4</v>
      </c>
      <c r="K67" s="13">
        <f t="shared" si="9"/>
        <v>0</v>
      </c>
      <c r="L67" s="13">
        <f t="shared" si="10"/>
        <v>100</v>
      </c>
    </row>
    <row r="68" spans="2:12" ht="12.75" customHeight="1">
      <c r="B68" s="31">
        <v>44157</v>
      </c>
      <c r="C68" s="13">
        <v>1878.1440000000002</v>
      </c>
      <c r="D68" s="14">
        <v>1696.6533333333334</v>
      </c>
      <c r="E68" s="13">
        <v>2150.38</v>
      </c>
      <c r="F68" s="13">
        <v>1044.42</v>
      </c>
      <c r="G68" s="5">
        <v>0</v>
      </c>
      <c r="H68" s="5">
        <v>209</v>
      </c>
      <c r="I68" s="5">
        <v>33597</v>
      </c>
      <c r="J68" s="32">
        <f t="shared" si="8"/>
        <v>6.220793523231241E-3</v>
      </c>
      <c r="K68" s="13">
        <f t="shared" si="9"/>
        <v>0</v>
      </c>
      <c r="L68" s="13">
        <f t="shared" si="10"/>
        <v>100</v>
      </c>
    </row>
    <row r="69" spans="2:12" ht="12.75" customHeight="1">
      <c r="B69" s="21">
        <v>44158</v>
      </c>
      <c r="C69" s="13">
        <v>1753.9900000000002</v>
      </c>
      <c r="D69" s="14">
        <v>1591.1133333333335</v>
      </c>
      <c r="E69" s="13">
        <v>1998.3049999999998</v>
      </c>
      <c r="F69" s="13">
        <v>1037.0899999999999</v>
      </c>
      <c r="G69" s="5">
        <v>0</v>
      </c>
      <c r="H69" s="5">
        <v>165</v>
      </c>
      <c r="I69" s="5">
        <v>29666</v>
      </c>
      <c r="J69" s="32">
        <f t="shared" si="8"/>
        <v>5.5619227398368502E-3</v>
      </c>
      <c r="K69" s="13">
        <f t="shared" si="9"/>
        <v>0</v>
      </c>
      <c r="L69" s="13">
        <f t="shared" si="10"/>
        <v>100</v>
      </c>
    </row>
    <row r="70" spans="2:12" ht="12.75" customHeight="1">
      <c r="B70" s="31">
        <v>44159</v>
      </c>
      <c r="C70" s="13">
        <v>1729.2040000000002</v>
      </c>
      <c r="D70" s="14">
        <v>1565.6033333333332</v>
      </c>
      <c r="E70" s="13">
        <v>1974.605</v>
      </c>
      <c r="F70" s="13">
        <v>1037.48</v>
      </c>
      <c r="G70" s="5">
        <v>0</v>
      </c>
      <c r="H70" s="5">
        <v>130</v>
      </c>
      <c r="I70" s="5">
        <v>29835</v>
      </c>
      <c r="J70" s="32">
        <f t="shared" si="8"/>
        <v>4.3572984749455342E-3</v>
      </c>
      <c r="K70" s="13">
        <f t="shared" si="9"/>
        <v>0</v>
      </c>
      <c r="L70" s="13">
        <f t="shared" si="10"/>
        <v>100</v>
      </c>
    </row>
    <row r="71" spans="2:12" ht="12.75" customHeight="1">
      <c r="B71" s="21">
        <v>44160</v>
      </c>
      <c r="C71" s="13">
        <v>1760.164</v>
      </c>
      <c r="D71" s="14">
        <v>1597.7333333333333</v>
      </c>
      <c r="E71" s="13">
        <v>2003.81</v>
      </c>
      <c r="F71" s="13">
        <v>1039.43</v>
      </c>
      <c r="G71" s="5">
        <v>0</v>
      </c>
      <c r="H71" s="5">
        <v>122</v>
      </c>
      <c r="I71" s="5">
        <v>30478</v>
      </c>
      <c r="J71" s="32">
        <f t="shared" si="8"/>
        <v>4.0028873285648664E-3</v>
      </c>
      <c r="K71" s="13">
        <f t="shared" si="9"/>
        <v>0</v>
      </c>
      <c r="L71" s="13">
        <f t="shared" si="10"/>
        <v>100</v>
      </c>
    </row>
    <row r="72" spans="2:12" ht="12.75" customHeight="1">
      <c r="B72" s="21">
        <v>44161</v>
      </c>
      <c r="C72" s="13">
        <v>1746.434</v>
      </c>
      <c r="D72" s="14">
        <v>1581.7699999999998</v>
      </c>
      <c r="E72" s="13">
        <v>1993.4299999999998</v>
      </c>
      <c r="F72" s="13">
        <v>1039.6500000000001</v>
      </c>
      <c r="G72" s="5">
        <v>0</v>
      </c>
      <c r="H72" s="5">
        <v>116</v>
      </c>
      <c r="I72" s="5">
        <v>29436</v>
      </c>
      <c r="J72" s="32">
        <f t="shared" si="8"/>
        <v>3.9407528196765866E-3</v>
      </c>
      <c r="K72" s="13">
        <f t="shared" si="9"/>
        <v>0</v>
      </c>
      <c r="L72" s="13">
        <f t="shared" si="10"/>
        <v>100</v>
      </c>
    </row>
    <row r="73" spans="2:12" ht="12.75" customHeight="1">
      <c r="B73" s="20">
        <v>44162</v>
      </c>
      <c r="C73" s="13">
        <v>1633.9279999999999</v>
      </c>
      <c r="D73" s="14">
        <v>1482.9933333333331</v>
      </c>
      <c r="E73" s="13">
        <v>1860.33</v>
      </c>
      <c r="F73" s="13">
        <v>1059.8599999999999</v>
      </c>
      <c r="G73" s="5">
        <v>0</v>
      </c>
      <c r="H73" s="5">
        <v>13</v>
      </c>
      <c r="I73" s="5">
        <v>6167</v>
      </c>
      <c r="J73" s="32">
        <f t="shared" si="8"/>
        <v>2.1079941624777038E-3</v>
      </c>
      <c r="K73" s="13">
        <f t="shared" si="9"/>
        <v>0</v>
      </c>
      <c r="L73" s="13">
        <f t="shared" si="10"/>
        <v>100</v>
      </c>
    </row>
    <row r="74" spans="2:12" ht="12.75" customHeight="1">
      <c r="B74" s="20">
        <v>44163</v>
      </c>
      <c r="C74" s="13">
        <v>1579.5320000000002</v>
      </c>
      <c r="D74" s="14">
        <v>1442.4366666666667</v>
      </c>
      <c r="E74" s="13">
        <v>1785.1750000000002</v>
      </c>
      <c r="F74" s="13">
        <v>1053.68</v>
      </c>
      <c r="G74" s="5">
        <v>0</v>
      </c>
      <c r="H74" s="5">
        <v>20</v>
      </c>
      <c r="I74" s="5">
        <v>6040</v>
      </c>
      <c r="J74" s="32">
        <f t="shared" si="8"/>
        <v>3.3112582781456954E-3</v>
      </c>
      <c r="K74" s="13">
        <f t="shared" si="9"/>
        <v>0</v>
      </c>
      <c r="L74" s="13">
        <f t="shared" si="10"/>
        <v>100</v>
      </c>
    </row>
    <row r="75" spans="2:12" ht="12.75" customHeight="1">
      <c r="B75" s="31">
        <v>44164</v>
      </c>
      <c r="C75" s="13">
        <v>1717.614</v>
      </c>
      <c r="D75" s="14">
        <v>1562.6500000000003</v>
      </c>
      <c r="E75" s="13">
        <v>1950.0600000000002</v>
      </c>
      <c r="F75" s="13">
        <v>1034.9000000000001</v>
      </c>
      <c r="G75" s="5">
        <v>0</v>
      </c>
      <c r="H75" s="5">
        <v>157</v>
      </c>
      <c r="I75" s="5">
        <v>40454</v>
      </c>
      <c r="J75" s="32">
        <f t="shared" si="8"/>
        <v>3.8809512038364561E-3</v>
      </c>
      <c r="K75" s="13">
        <f t="shared" si="9"/>
        <v>0</v>
      </c>
      <c r="L75" s="13">
        <f t="shared" si="10"/>
        <v>100</v>
      </c>
    </row>
    <row r="76" spans="2:12" ht="12.75" customHeight="1">
      <c r="B76" s="21">
        <v>44165</v>
      </c>
      <c r="C76" s="13">
        <v>1711.202</v>
      </c>
      <c r="D76" s="14">
        <v>1551.6566666666668</v>
      </c>
      <c r="E76" s="13">
        <v>1950.5200000000002</v>
      </c>
      <c r="F76" s="13">
        <v>1032.3699999999999</v>
      </c>
      <c r="G76" s="5">
        <v>0</v>
      </c>
      <c r="H76" s="5">
        <v>164</v>
      </c>
      <c r="I76" s="5">
        <v>40627</v>
      </c>
      <c r="J76" s="32">
        <f t="shared" si="8"/>
        <v>4.0367243458783566E-3</v>
      </c>
      <c r="K76" s="13">
        <f t="shared" si="9"/>
        <v>0</v>
      </c>
      <c r="L76" s="13">
        <f t="shared" si="10"/>
        <v>100</v>
      </c>
    </row>
    <row r="77" spans="2:12" ht="12.75" customHeight="1">
      <c r="B77" s="31"/>
      <c r="C77" s="13"/>
      <c r="D77" s="14"/>
      <c r="E77" s="13"/>
      <c r="F77" s="13"/>
      <c r="G77" s="5"/>
      <c r="H77" s="5"/>
      <c r="I77" s="5"/>
      <c r="J77" s="32"/>
      <c r="K77" s="13"/>
      <c r="L77" s="13"/>
    </row>
    <row r="78" spans="2:12">
      <c r="B78" s="15" t="s">
        <v>2</v>
      </c>
      <c r="C78" s="16">
        <v>273147.39</v>
      </c>
      <c r="D78" s="22">
        <v>145469.71000000002</v>
      </c>
      <c r="E78" s="16">
        <v>127677.68000000002</v>
      </c>
      <c r="F78" s="16">
        <v>31374.370000000006</v>
      </c>
      <c r="G78" s="16">
        <f t="shared" ref="G78" si="11">SUM(G47:G77)</f>
        <v>0</v>
      </c>
      <c r="H78" s="16">
        <v>3208</v>
      </c>
      <c r="I78" s="16">
        <v>775760</v>
      </c>
      <c r="J78" s="30" t="s">
        <v>34</v>
      </c>
      <c r="K78" s="17" t="s">
        <v>34</v>
      </c>
      <c r="L78" s="17" t="s">
        <v>34</v>
      </c>
    </row>
    <row r="79" spans="2:12" ht="25.5">
      <c r="B79" s="19" t="s">
        <v>3</v>
      </c>
      <c r="C79" s="18">
        <v>1820.9825999999994</v>
      </c>
      <c r="D79" s="22">
        <v>1616.3301111111111</v>
      </c>
      <c r="E79" s="18">
        <v>2127.9613333333332</v>
      </c>
      <c r="F79" s="18">
        <v>1045.8123333333335</v>
      </c>
      <c r="G79" s="18">
        <f t="shared" ref="G79:L79" si="12">AVERAGE(G47:G77)</f>
        <v>0</v>
      </c>
      <c r="H79" s="22">
        <v>106.93333333333334</v>
      </c>
      <c r="I79" s="22">
        <v>25858.666666666668</v>
      </c>
      <c r="J79" s="33">
        <f t="shared" si="12"/>
        <v>3.656136227326605E-3</v>
      </c>
      <c r="K79" s="18">
        <f t="shared" si="12"/>
        <v>0</v>
      </c>
      <c r="L79" s="18">
        <f t="shared" si="12"/>
        <v>100</v>
      </c>
    </row>
    <row r="82" spans="2:12" hidden="1">
      <c r="B82" s="1" t="s">
        <v>35</v>
      </c>
      <c r="C82" s="11">
        <v>1</v>
      </c>
      <c r="D82" s="11">
        <v>2</v>
      </c>
      <c r="E82" s="11">
        <v>3</v>
      </c>
      <c r="F82" s="11">
        <v>4</v>
      </c>
      <c r="G82" s="11">
        <v>5</v>
      </c>
      <c r="H82" s="11">
        <v>6</v>
      </c>
      <c r="I82" s="11">
        <v>7</v>
      </c>
      <c r="J82" s="11">
        <v>8</v>
      </c>
      <c r="K82" s="11">
        <v>9</v>
      </c>
      <c r="L82" s="11">
        <v>10</v>
      </c>
    </row>
    <row r="83" spans="2:12" hidden="1">
      <c r="B83" s="1" t="s">
        <v>35</v>
      </c>
      <c r="C83" s="11">
        <v>1</v>
      </c>
      <c r="D83" s="11"/>
      <c r="E83" s="11"/>
      <c r="F83" s="11"/>
      <c r="G83" s="11">
        <v>2</v>
      </c>
      <c r="H83" s="11">
        <v>3</v>
      </c>
      <c r="I83" s="11">
        <v>4</v>
      </c>
      <c r="J83" s="11">
        <v>5</v>
      </c>
      <c r="K83" s="11">
        <v>6</v>
      </c>
      <c r="L83" s="11">
        <v>7</v>
      </c>
    </row>
    <row r="84" spans="2:12" ht="25.5">
      <c r="B84" s="6" t="s">
        <v>7</v>
      </c>
      <c r="C84" s="2" t="s">
        <v>37</v>
      </c>
      <c r="D84" s="37" t="s">
        <v>43</v>
      </c>
      <c r="E84" s="38"/>
      <c r="F84" s="39"/>
      <c r="G84" s="37" t="s">
        <v>45</v>
      </c>
      <c r="H84" s="38"/>
      <c r="I84" s="38"/>
      <c r="J84" s="38"/>
      <c r="K84" s="38"/>
      <c r="L84" s="39"/>
    </row>
    <row r="85" spans="2:12" ht="48">
      <c r="B85" s="7" t="s">
        <v>13</v>
      </c>
      <c r="C85" s="9"/>
      <c r="D85" s="10" t="s">
        <v>38</v>
      </c>
      <c r="E85" s="10" t="s">
        <v>39</v>
      </c>
      <c r="F85" s="10" t="s">
        <v>40</v>
      </c>
      <c r="G85" s="10"/>
      <c r="H85" s="10" t="s">
        <v>36</v>
      </c>
      <c r="I85" s="10" t="s">
        <v>15</v>
      </c>
      <c r="J85" s="10" t="s">
        <v>22</v>
      </c>
      <c r="K85" s="10" t="s">
        <v>23</v>
      </c>
      <c r="L85" s="10" t="s">
        <v>24</v>
      </c>
    </row>
    <row r="86" spans="2:12">
      <c r="B86" s="3" t="s">
        <v>1</v>
      </c>
      <c r="C86" s="12" t="s">
        <v>25</v>
      </c>
      <c r="D86" s="12" t="s">
        <v>25</v>
      </c>
      <c r="E86" s="12" t="s">
        <v>25</v>
      </c>
      <c r="F86" s="12" t="s">
        <v>25</v>
      </c>
      <c r="G86" s="12" t="s">
        <v>26</v>
      </c>
      <c r="H86" s="12" t="s">
        <v>28</v>
      </c>
      <c r="I86" s="12" t="s">
        <v>27</v>
      </c>
      <c r="J86" s="12" t="s">
        <v>30</v>
      </c>
      <c r="K86" s="12" t="s">
        <v>32</v>
      </c>
      <c r="L86" s="12" t="s">
        <v>33</v>
      </c>
    </row>
    <row r="87" spans="2:12" ht="12.75" customHeight="1">
      <c r="B87" s="31">
        <v>44166</v>
      </c>
      <c r="C87" s="13">
        <v>1777.904</v>
      </c>
      <c r="D87" s="13">
        <v>1603.9133333333332</v>
      </c>
      <c r="E87" s="13">
        <v>2038.8899999999999</v>
      </c>
      <c r="F87" s="13">
        <v>1035.6099999999999</v>
      </c>
      <c r="G87" s="5">
        <v>0</v>
      </c>
      <c r="H87" s="5">
        <v>146</v>
      </c>
      <c r="I87" s="5">
        <v>42611</v>
      </c>
      <c r="J87" s="32">
        <f>H87/I87</f>
        <v>3.4263453098965055E-3</v>
      </c>
      <c r="K87" s="13">
        <f>G87/86400000</f>
        <v>0</v>
      </c>
      <c r="L87" s="13">
        <f>100-K87</f>
        <v>100</v>
      </c>
    </row>
    <row r="88" spans="2:12" ht="12.75" customHeight="1">
      <c r="B88" s="21">
        <v>44167</v>
      </c>
      <c r="C88" s="13">
        <v>1706.7059999999997</v>
      </c>
      <c r="D88" s="13">
        <v>1575.38</v>
      </c>
      <c r="E88" s="13">
        <v>1903.6949999999999</v>
      </c>
      <c r="F88" s="13">
        <v>1030.55</v>
      </c>
      <c r="G88" s="5">
        <v>0</v>
      </c>
      <c r="H88" s="5">
        <v>145</v>
      </c>
      <c r="I88" s="5">
        <v>38865</v>
      </c>
      <c r="J88" s="32">
        <f t="shared" ref="J88:J116" si="13">H88/I88</f>
        <v>3.730863244564518E-3</v>
      </c>
      <c r="K88" s="13">
        <f t="shared" ref="K88:K116" si="14">G88/86400000</f>
        <v>0</v>
      </c>
      <c r="L88" s="13">
        <f t="shared" ref="L88:L116" si="15">100-K88</f>
        <v>100</v>
      </c>
    </row>
    <row r="89" spans="2:12" ht="12.75" customHeight="1">
      <c r="B89" s="21">
        <v>44168</v>
      </c>
      <c r="C89" s="13">
        <v>1676.0119999999999</v>
      </c>
      <c r="D89" s="13">
        <v>1527.8333333333333</v>
      </c>
      <c r="E89" s="13">
        <v>1898.2800000000002</v>
      </c>
      <c r="F89" s="13">
        <v>1031.1099999999999</v>
      </c>
      <c r="G89" s="5">
        <v>0</v>
      </c>
      <c r="H89" s="5">
        <v>128</v>
      </c>
      <c r="I89" s="5">
        <v>35198</v>
      </c>
      <c r="J89" s="32">
        <f t="shared" si="13"/>
        <v>3.6365702596738449E-3</v>
      </c>
      <c r="K89" s="13">
        <f t="shared" si="14"/>
        <v>0</v>
      </c>
      <c r="L89" s="13">
        <f t="shared" si="15"/>
        <v>100</v>
      </c>
    </row>
    <row r="90" spans="2:12" ht="12.75" customHeight="1">
      <c r="B90" s="20">
        <v>44169</v>
      </c>
      <c r="C90" s="13">
        <v>1659.2040000000002</v>
      </c>
      <c r="D90" s="13">
        <v>1495.2966666666669</v>
      </c>
      <c r="E90" s="13">
        <v>1905.0650000000001</v>
      </c>
      <c r="F90" s="13">
        <v>1055.47</v>
      </c>
      <c r="G90" s="5">
        <v>0</v>
      </c>
      <c r="H90" s="5">
        <v>15</v>
      </c>
      <c r="I90" s="5">
        <v>6271</v>
      </c>
      <c r="J90" s="32">
        <f t="shared" si="13"/>
        <v>2.3919630043055333E-3</v>
      </c>
      <c r="K90" s="13">
        <f t="shared" si="14"/>
        <v>0</v>
      </c>
      <c r="L90" s="13">
        <f t="shared" si="15"/>
        <v>100</v>
      </c>
    </row>
    <row r="91" spans="2:12" ht="12.75" customHeight="1">
      <c r="B91" s="20">
        <v>44170</v>
      </c>
      <c r="C91" s="13">
        <v>1606.9899999999998</v>
      </c>
      <c r="D91" s="13">
        <v>1461.0433333333333</v>
      </c>
      <c r="E91" s="13">
        <v>1825.9099999999999</v>
      </c>
      <c r="F91" s="13">
        <v>1130.32</v>
      </c>
      <c r="G91" s="5">
        <v>0</v>
      </c>
      <c r="H91" s="5">
        <v>7</v>
      </c>
      <c r="I91" s="5">
        <v>5233</v>
      </c>
      <c r="J91" s="32">
        <f t="shared" si="13"/>
        <v>1.3376648194152493E-3</v>
      </c>
      <c r="K91" s="13">
        <f t="shared" si="14"/>
        <v>0</v>
      </c>
      <c r="L91" s="13">
        <f t="shared" si="15"/>
        <v>100</v>
      </c>
    </row>
    <row r="92" spans="2:12" ht="12.75" customHeight="1">
      <c r="B92" s="31">
        <v>44171</v>
      </c>
      <c r="C92" s="13">
        <v>1772.1080000000002</v>
      </c>
      <c r="D92" s="13">
        <v>1598.1166666666668</v>
      </c>
      <c r="E92" s="13">
        <v>2033.0950000000003</v>
      </c>
      <c r="F92" s="13">
        <v>1031.3900000000001</v>
      </c>
      <c r="G92" s="5">
        <v>0</v>
      </c>
      <c r="H92" s="5">
        <v>170</v>
      </c>
      <c r="I92" s="5">
        <v>39915</v>
      </c>
      <c r="J92" s="32">
        <f t="shared" si="13"/>
        <v>4.2590504822748341E-3</v>
      </c>
      <c r="K92" s="13">
        <f t="shared" si="14"/>
        <v>0</v>
      </c>
      <c r="L92" s="13">
        <f t="shared" si="15"/>
        <v>100</v>
      </c>
    </row>
    <row r="93" spans="2:12" ht="12.75" customHeight="1">
      <c r="B93" s="31">
        <v>44172</v>
      </c>
      <c r="C93" s="13">
        <v>1792.4960000000003</v>
      </c>
      <c r="D93" s="13">
        <v>1628.1366666666665</v>
      </c>
      <c r="E93" s="13">
        <v>2039.0350000000003</v>
      </c>
      <c r="F93" s="13">
        <v>1031.55</v>
      </c>
      <c r="G93" s="5">
        <v>0</v>
      </c>
      <c r="H93" s="5">
        <v>132</v>
      </c>
      <c r="I93" s="5">
        <v>34424</v>
      </c>
      <c r="J93" s="32">
        <f t="shared" si="13"/>
        <v>3.8345340460144085E-3</v>
      </c>
      <c r="K93" s="13">
        <f t="shared" si="14"/>
        <v>0</v>
      </c>
      <c r="L93" s="13">
        <f t="shared" si="15"/>
        <v>100</v>
      </c>
    </row>
    <row r="94" spans="2:12" ht="12.75" customHeight="1">
      <c r="B94" s="31">
        <v>44173</v>
      </c>
      <c r="C94" s="13">
        <v>1629.5259999999998</v>
      </c>
      <c r="D94" s="13">
        <v>1443.2433333333331</v>
      </c>
      <c r="E94" s="13">
        <v>1908.95</v>
      </c>
      <c r="F94" s="13">
        <v>1039.8</v>
      </c>
      <c r="G94" s="5">
        <v>0</v>
      </c>
      <c r="H94" s="5">
        <v>27</v>
      </c>
      <c r="I94" s="5">
        <v>8256</v>
      </c>
      <c r="J94" s="32">
        <f t="shared" si="13"/>
        <v>3.2703488372093025E-3</v>
      </c>
      <c r="K94" s="13">
        <f t="shared" si="14"/>
        <v>0</v>
      </c>
      <c r="L94" s="13">
        <f t="shared" si="15"/>
        <v>100</v>
      </c>
    </row>
    <row r="95" spans="2:12" ht="12.75" customHeight="1">
      <c r="B95" s="21">
        <v>44174</v>
      </c>
      <c r="C95" s="13">
        <v>1918.3040000000001</v>
      </c>
      <c r="D95" s="13">
        <v>1908.0866666666668</v>
      </c>
      <c r="E95" s="13">
        <v>1933.63</v>
      </c>
      <c r="F95" s="13">
        <v>1959.85</v>
      </c>
      <c r="G95" s="5">
        <v>0</v>
      </c>
      <c r="H95" s="5">
        <v>184</v>
      </c>
      <c r="I95" s="5">
        <v>38734</v>
      </c>
      <c r="J95" s="32">
        <f t="shared" si="13"/>
        <v>4.7503485310063506E-3</v>
      </c>
      <c r="K95" s="13">
        <f t="shared" si="14"/>
        <v>0</v>
      </c>
      <c r="L95" s="13">
        <f t="shared" si="15"/>
        <v>100</v>
      </c>
    </row>
    <row r="96" spans="2:12" ht="12.75" customHeight="1">
      <c r="B96" s="21">
        <v>44175</v>
      </c>
      <c r="C96" s="13">
        <v>1699.066</v>
      </c>
      <c r="D96" s="13">
        <v>1540.17</v>
      </c>
      <c r="E96" s="13">
        <v>1937.4099999999999</v>
      </c>
      <c r="F96" s="13">
        <v>1027.92</v>
      </c>
      <c r="G96" s="5">
        <v>0</v>
      </c>
      <c r="H96" s="5">
        <v>136</v>
      </c>
      <c r="I96" s="5">
        <v>37258</v>
      </c>
      <c r="J96" s="32">
        <f t="shared" si="13"/>
        <v>3.650222770948521E-3</v>
      </c>
      <c r="K96" s="13">
        <f t="shared" si="14"/>
        <v>0</v>
      </c>
      <c r="L96" s="13">
        <f t="shared" si="15"/>
        <v>100</v>
      </c>
    </row>
    <row r="97" spans="2:12" ht="12.75" customHeight="1">
      <c r="B97" s="20">
        <v>44176</v>
      </c>
      <c r="C97" s="13">
        <v>1644.0939999999998</v>
      </c>
      <c r="D97" s="13">
        <v>1493.7733333333333</v>
      </c>
      <c r="E97" s="13">
        <v>1869.575</v>
      </c>
      <c r="F97" s="13">
        <v>1046.1400000000001</v>
      </c>
      <c r="G97" s="5">
        <v>0</v>
      </c>
      <c r="H97" s="5">
        <v>14</v>
      </c>
      <c r="I97" s="5">
        <v>6507</v>
      </c>
      <c r="J97" s="32">
        <f t="shared" si="13"/>
        <v>2.1515291224834792E-3</v>
      </c>
      <c r="K97" s="13">
        <f t="shared" si="14"/>
        <v>0</v>
      </c>
      <c r="L97" s="13">
        <f t="shared" si="15"/>
        <v>100</v>
      </c>
    </row>
    <row r="98" spans="2:12" ht="12.75" customHeight="1">
      <c r="B98" s="20">
        <v>44177</v>
      </c>
      <c r="C98" s="13">
        <v>1913.1179999999999</v>
      </c>
      <c r="D98" s="13">
        <v>1957.1233333333332</v>
      </c>
      <c r="E98" s="13">
        <v>1847.1100000000001</v>
      </c>
      <c r="F98" s="13">
        <v>1046.23</v>
      </c>
      <c r="G98" s="5">
        <v>0</v>
      </c>
      <c r="H98" s="5">
        <v>18</v>
      </c>
      <c r="I98" s="5">
        <v>6057</v>
      </c>
      <c r="J98" s="32">
        <f t="shared" si="13"/>
        <v>2.9717682020802376E-3</v>
      </c>
      <c r="K98" s="13">
        <f t="shared" si="14"/>
        <v>0</v>
      </c>
      <c r="L98" s="13">
        <f t="shared" si="15"/>
        <v>100</v>
      </c>
    </row>
    <row r="99" spans="2:12" ht="12.75" customHeight="1">
      <c r="B99" s="31">
        <v>44178</v>
      </c>
      <c r="C99" s="13">
        <v>1756.886</v>
      </c>
      <c r="D99" s="13">
        <v>1583.39</v>
      </c>
      <c r="E99" s="13">
        <v>2017.13</v>
      </c>
      <c r="F99" s="13">
        <v>1036.31</v>
      </c>
      <c r="G99" s="5">
        <v>0</v>
      </c>
      <c r="H99" s="5">
        <v>147</v>
      </c>
      <c r="I99" s="5">
        <v>41985</v>
      </c>
      <c r="J99" s="32">
        <f t="shared" si="13"/>
        <v>3.5012504465880673E-3</v>
      </c>
      <c r="K99" s="13">
        <f t="shared" si="14"/>
        <v>0</v>
      </c>
      <c r="L99" s="13">
        <f t="shared" si="15"/>
        <v>100</v>
      </c>
    </row>
    <row r="100" spans="2:12" ht="12.75" customHeight="1">
      <c r="B100" s="31">
        <v>44179</v>
      </c>
      <c r="C100" s="13">
        <v>1700.434</v>
      </c>
      <c r="D100" s="13">
        <v>1466.9499999999998</v>
      </c>
      <c r="E100" s="13">
        <v>2050.66</v>
      </c>
      <c r="F100" s="13">
        <v>1028.8499999999999</v>
      </c>
      <c r="G100" s="5">
        <v>0</v>
      </c>
      <c r="H100" s="5">
        <v>169</v>
      </c>
      <c r="I100" s="5">
        <v>41881</v>
      </c>
      <c r="J100" s="32">
        <f t="shared" si="13"/>
        <v>4.0352427114920845E-3</v>
      </c>
      <c r="K100" s="13">
        <f t="shared" si="14"/>
        <v>0</v>
      </c>
      <c r="L100" s="13">
        <f t="shared" si="15"/>
        <v>100</v>
      </c>
    </row>
    <row r="101" spans="2:12" ht="12.75" customHeight="1">
      <c r="B101" s="31">
        <v>44180</v>
      </c>
      <c r="C101" s="13">
        <v>1630.8539999999998</v>
      </c>
      <c r="D101" s="13">
        <v>1403.8333333333333</v>
      </c>
      <c r="E101" s="13">
        <v>1971.3849999999998</v>
      </c>
      <c r="F101" s="13">
        <v>1023.95</v>
      </c>
      <c r="G101" s="5">
        <v>0</v>
      </c>
      <c r="H101" s="5">
        <v>162</v>
      </c>
      <c r="I101" s="5">
        <v>42735</v>
      </c>
      <c r="J101" s="32">
        <f t="shared" si="13"/>
        <v>3.7908037908037906E-3</v>
      </c>
      <c r="K101" s="13">
        <f t="shared" si="14"/>
        <v>0</v>
      </c>
      <c r="L101" s="13">
        <f t="shared" si="15"/>
        <v>100</v>
      </c>
    </row>
    <row r="102" spans="2:12" ht="12.75" customHeight="1">
      <c r="B102" s="21">
        <v>44181</v>
      </c>
      <c r="C102" s="13">
        <v>1612.068</v>
      </c>
      <c r="D102" s="13">
        <v>1365.3</v>
      </c>
      <c r="E102" s="13">
        <v>1982.2199999999998</v>
      </c>
      <c r="F102" s="13">
        <v>1024.31</v>
      </c>
      <c r="G102" s="5">
        <v>0</v>
      </c>
      <c r="H102" s="5">
        <v>178</v>
      </c>
      <c r="I102" s="5">
        <v>41125</v>
      </c>
      <c r="J102" s="32">
        <f t="shared" si="13"/>
        <v>4.3282674772036475E-3</v>
      </c>
      <c r="K102" s="13">
        <f t="shared" si="14"/>
        <v>0</v>
      </c>
      <c r="L102" s="13">
        <f t="shared" si="15"/>
        <v>100</v>
      </c>
    </row>
    <row r="103" spans="2:12" ht="12.75" customHeight="1">
      <c r="B103" s="21">
        <v>44182</v>
      </c>
      <c r="C103" s="13">
        <v>1593.3440000000001</v>
      </c>
      <c r="D103" s="13">
        <v>1366.9433333333334</v>
      </c>
      <c r="E103" s="13">
        <v>1932.9449999999999</v>
      </c>
      <c r="F103" s="13">
        <v>1023.58</v>
      </c>
      <c r="G103" s="5">
        <v>0</v>
      </c>
      <c r="H103" s="5">
        <v>153</v>
      </c>
      <c r="I103" s="5">
        <v>37263</v>
      </c>
      <c r="J103" s="32">
        <f t="shared" si="13"/>
        <v>4.1059496014813623E-3</v>
      </c>
      <c r="K103" s="13">
        <f t="shared" si="14"/>
        <v>0</v>
      </c>
      <c r="L103" s="13">
        <f t="shared" si="15"/>
        <v>100</v>
      </c>
    </row>
    <row r="104" spans="2:12" ht="12.75" customHeight="1">
      <c r="B104" s="20">
        <v>44183</v>
      </c>
      <c r="C104" s="13">
        <v>1508.25</v>
      </c>
      <c r="D104" s="13">
        <v>1303.7433333333331</v>
      </c>
      <c r="E104" s="13">
        <v>1815.01</v>
      </c>
      <c r="F104" s="13">
        <v>1035.21</v>
      </c>
      <c r="G104" s="5">
        <v>0</v>
      </c>
      <c r="H104" s="5">
        <v>23</v>
      </c>
      <c r="I104" s="5">
        <v>6738</v>
      </c>
      <c r="J104" s="32">
        <f t="shared" si="13"/>
        <v>3.4134758088453549E-3</v>
      </c>
      <c r="K104" s="13">
        <f t="shared" si="14"/>
        <v>0</v>
      </c>
      <c r="L104" s="13">
        <f t="shared" si="15"/>
        <v>100</v>
      </c>
    </row>
    <row r="105" spans="2:12" ht="12.75" customHeight="1">
      <c r="B105" s="20">
        <v>44184</v>
      </c>
      <c r="C105" s="13">
        <v>1668.9580000000001</v>
      </c>
      <c r="D105" s="13">
        <v>1578.323333333333</v>
      </c>
      <c r="E105" s="13">
        <v>1804.9099999999999</v>
      </c>
      <c r="F105" s="13">
        <v>1038.26</v>
      </c>
      <c r="G105" s="5">
        <v>0</v>
      </c>
      <c r="H105" s="5">
        <v>15</v>
      </c>
      <c r="I105" s="5">
        <v>5801</v>
      </c>
      <c r="J105" s="32">
        <f t="shared" si="13"/>
        <v>2.5857610756766076E-3</v>
      </c>
      <c r="K105" s="13">
        <f t="shared" si="14"/>
        <v>0</v>
      </c>
      <c r="L105" s="13">
        <f t="shared" si="15"/>
        <v>100</v>
      </c>
    </row>
    <row r="106" spans="2:12" ht="12.75" customHeight="1">
      <c r="B106" s="31">
        <v>44185</v>
      </c>
      <c r="C106" s="13">
        <v>1599.2180000000001</v>
      </c>
      <c r="D106" s="13">
        <v>1380.2266666666667</v>
      </c>
      <c r="E106" s="13">
        <v>1927.7049999999999</v>
      </c>
      <c r="F106" s="13">
        <v>1024.93</v>
      </c>
      <c r="G106" s="5">
        <v>0</v>
      </c>
      <c r="H106" s="5">
        <v>254</v>
      </c>
      <c r="I106" s="5">
        <v>43196</v>
      </c>
      <c r="J106" s="32">
        <f t="shared" si="13"/>
        <v>5.8801740901935368E-3</v>
      </c>
      <c r="K106" s="13">
        <f t="shared" si="14"/>
        <v>0</v>
      </c>
      <c r="L106" s="13">
        <f t="shared" si="15"/>
        <v>100</v>
      </c>
    </row>
    <row r="107" spans="2:12" ht="12.75" customHeight="1">
      <c r="B107" s="31">
        <v>44186</v>
      </c>
      <c r="C107" s="13">
        <v>2561.9400000000005</v>
      </c>
      <c r="D107" s="13">
        <v>2389.2766666666666</v>
      </c>
      <c r="E107" s="13">
        <v>2820.9350000000004</v>
      </c>
      <c r="F107" s="13">
        <v>1024.1400000000001</v>
      </c>
      <c r="G107" s="5">
        <v>0</v>
      </c>
      <c r="H107" s="5">
        <v>181</v>
      </c>
      <c r="I107" s="5">
        <v>39579</v>
      </c>
      <c r="J107" s="32">
        <f t="shared" si="13"/>
        <v>4.5731322165794988E-3</v>
      </c>
      <c r="K107" s="13">
        <f t="shared" si="14"/>
        <v>0</v>
      </c>
      <c r="L107" s="13">
        <f t="shared" si="15"/>
        <v>100</v>
      </c>
    </row>
    <row r="108" spans="2:12" ht="12.75" customHeight="1">
      <c r="B108" s="31">
        <v>44187</v>
      </c>
      <c r="C108" s="13">
        <v>1665.482</v>
      </c>
      <c r="D108" s="13">
        <v>1422.2266666666667</v>
      </c>
      <c r="E108" s="13">
        <v>2030.365</v>
      </c>
      <c r="F108" s="13">
        <v>1042.25</v>
      </c>
      <c r="G108" s="5">
        <v>0</v>
      </c>
      <c r="H108" s="5">
        <v>145</v>
      </c>
      <c r="I108" s="5">
        <v>39538</v>
      </c>
      <c r="J108" s="32">
        <f t="shared" si="13"/>
        <v>3.667357984723557E-3</v>
      </c>
      <c r="K108" s="13">
        <f t="shared" si="14"/>
        <v>0</v>
      </c>
      <c r="L108" s="13">
        <f t="shared" si="15"/>
        <v>100</v>
      </c>
    </row>
    <row r="109" spans="2:12" ht="12.75" customHeight="1">
      <c r="B109" s="21">
        <v>44188</v>
      </c>
      <c r="C109" s="13">
        <v>1618.732</v>
      </c>
      <c r="D109" s="13">
        <v>1409.14</v>
      </c>
      <c r="E109" s="13">
        <v>1933.12</v>
      </c>
      <c r="F109" s="13">
        <v>1025.21</v>
      </c>
      <c r="G109" s="5">
        <v>0</v>
      </c>
      <c r="H109" s="5">
        <v>143</v>
      </c>
      <c r="I109" s="5">
        <v>37325</v>
      </c>
      <c r="J109" s="32">
        <f t="shared" si="13"/>
        <v>3.8312123241795045E-3</v>
      </c>
      <c r="K109" s="13">
        <f t="shared" si="14"/>
        <v>0</v>
      </c>
      <c r="L109" s="13">
        <f t="shared" si="15"/>
        <v>100</v>
      </c>
    </row>
    <row r="110" spans="2:12" ht="12.75" customHeight="1">
      <c r="B110" s="21">
        <v>44189</v>
      </c>
      <c r="C110" s="13">
        <v>1553.9860000000001</v>
      </c>
      <c r="D110" s="13">
        <v>1350.2966666666669</v>
      </c>
      <c r="E110" s="13">
        <v>1859.52</v>
      </c>
      <c r="F110" s="13">
        <v>1023.34</v>
      </c>
      <c r="G110" s="5">
        <v>0</v>
      </c>
      <c r="H110" s="5">
        <v>51</v>
      </c>
      <c r="I110" s="5">
        <v>16719</v>
      </c>
      <c r="J110" s="32">
        <f t="shared" si="13"/>
        <v>3.0504216759375561E-3</v>
      </c>
      <c r="K110" s="13">
        <f t="shared" si="14"/>
        <v>0</v>
      </c>
      <c r="L110" s="13">
        <f t="shared" si="15"/>
        <v>100</v>
      </c>
    </row>
    <row r="111" spans="2:12" ht="12.75" customHeight="1">
      <c r="B111" s="20">
        <v>44190</v>
      </c>
      <c r="C111" s="13">
        <v>1568.2359999999999</v>
      </c>
      <c r="D111" s="13">
        <v>1359.4366666666667</v>
      </c>
      <c r="E111" s="13">
        <v>1881.4350000000002</v>
      </c>
      <c r="F111" s="13">
        <v>1069.21</v>
      </c>
      <c r="G111" s="5">
        <v>0</v>
      </c>
      <c r="H111" s="5">
        <v>6</v>
      </c>
      <c r="I111" s="5">
        <v>2061</v>
      </c>
      <c r="J111" s="32">
        <f t="shared" si="13"/>
        <v>2.911208151382824E-3</v>
      </c>
      <c r="K111" s="13">
        <f t="shared" si="14"/>
        <v>0</v>
      </c>
      <c r="L111" s="13">
        <f t="shared" si="15"/>
        <v>100</v>
      </c>
    </row>
    <row r="112" spans="2:12" ht="12.75" customHeight="1">
      <c r="B112" s="20">
        <v>44191</v>
      </c>
      <c r="C112" s="13">
        <v>1467.42</v>
      </c>
      <c r="D112" s="13">
        <v>1271.9066666666668</v>
      </c>
      <c r="E112" s="13">
        <v>1760.69</v>
      </c>
      <c r="F112" s="13">
        <v>1042.8399999999999</v>
      </c>
      <c r="G112" s="5">
        <v>0</v>
      </c>
      <c r="H112" s="5">
        <v>6</v>
      </c>
      <c r="I112" s="5">
        <v>4690</v>
      </c>
      <c r="J112" s="32">
        <f t="shared" si="13"/>
        <v>1.2793176972281451E-3</v>
      </c>
      <c r="K112" s="13">
        <f t="shared" si="14"/>
        <v>0</v>
      </c>
      <c r="L112" s="13">
        <f t="shared" si="15"/>
        <v>100</v>
      </c>
    </row>
    <row r="113" spans="2:12" ht="12.75" customHeight="1">
      <c r="B113" s="31">
        <v>44192</v>
      </c>
      <c r="C113" s="13">
        <v>1552.6099999999997</v>
      </c>
      <c r="D113" s="13">
        <v>1375.3866666666665</v>
      </c>
      <c r="E113" s="13">
        <v>1818.4449999999997</v>
      </c>
      <c r="F113" s="13">
        <v>1024.31</v>
      </c>
      <c r="G113" s="5">
        <v>0</v>
      </c>
      <c r="H113" s="5">
        <v>161</v>
      </c>
      <c r="I113" s="5">
        <v>37843</v>
      </c>
      <c r="J113" s="32">
        <f t="shared" si="13"/>
        <v>4.2544195756150415E-3</v>
      </c>
      <c r="K113" s="13">
        <f t="shared" si="14"/>
        <v>0</v>
      </c>
      <c r="L113" s="13">
        <f t="shared" si="15"/>
        <v>100</v>
      </c>
    </row>
    <row r="114" spans="2:12" ht="12.75" customHeight="1">
      <c r="B114" s="31">
        <v>44193</v>
      </c>
      <c r="C114" s="13">
        <v>1651.6660000000004</v>
      </c>
      <c r="D114" s="13">
        <v>1423.5366666666666</v>
      </c>
      <c r="E114" s="13">
        <v>1993.8600000000001</v>
      </c>
      <c r="F114" s="13">
        <v>1024.51</v>
      </c>
      <c r="G114" s="5">
        <v>0</v>
      </c>
      <c r="H114" s="5">
        <v>136</v>
      </c>
      <c r="I114" s="5">
        <v>34724</v>
      </c>
      <c r="J114" s="32">
        <f t="shared" si="13"/>
        <v>3.9165994701071301E-3</v>
      </c>
      <c r="K114" s="13">
        <f t="shared" si="14"/>
        <v>0</v>
      </c>
      <c r="L114" s="13">
        <f t="shared" si="15"/>
        <v>100</v>
      </c>
    </row>
    <row r="115" spans="2:12" ht="12.75" customHeight="1">
      <c r="B115" s="31">
        <v>44194</v>
      </c>
      <c r="C115" s="13">
        <v>1605.566</v>
      </c>
      <c r="D115" s="13">
        <v>1422.04</v>
      </c>
      <c r="E115" s="13">
        <v>1880.855</v>
      </c>
      <c r="F115" s="13">
        <v>1024.3699999999999</v>
      </c>
      <c r="G115" s="5">
        <v>0</v>
      </c>
      <c r="H115" s="5">
        <v>153</v>
      </c>
      <c r="I115" s="5">
        <v>35353</v>
      </c>
      <c r="J115" s="32">
        <f t="shared" si="13"/>
        <v>4.3277798206658559E-3</v>
      </c>
      <c r="K115" s="13">
        <f t="shared" si="14"/>
        <v>0</v>
      </c>
      <c r="L115" s="13">
        <f t="shared" si="15"/>
        <v>100</v>
      </c>
    </row>
    <row r="116" spans="2:12" ht="12.75" customHeight="1">
      <c r="B116" s="21">
        <v>44195</v>
      </c>
      <c r="C116" s="13">
        <v>1566.548</v>
      </c>
      <c r="D116" s="13">
        <v>1395.2533333333333</v>
      </c>
      <c r="E116" s="13">
        <v>1823.4899999999998</v>
      </c>
      <c r="F116" s="13">
        <v>1022.8</v>
      </c>
      <c r="G116" s="5">
        <v>0</v>
      </c>
      <c r="H116" s="5">
        <v>148</v>
      </c>
      <c r="I116" s="5">
        <v>34582</v>
      </c>
      <c r="J116" s="32">
        <f t="shared" si="13"/>
        <v>4.2796830721184434E-3</v>
      </c>
      <c r="K116" s="13">
        <f t="shared" si="14"/>
        <v>0</v>
      </c>
      <c r="L116" s="13">
        <f t="shared" si="15"/>
        <v>100</v>
      </c>
    </row>
    <row r="117" spans="2:12" ht="12.75" customHeight="1">
      <c r="B117" s="21">
        <v>44196</v>
      </c>
      <c r="C117" s="13">
        <v>1587.7620000000002</v>
      </c>
      <c r="D117" s="13">
        <v>1405.7366666666667</v>
      </c>
      <c r="E117" s="13">
        <v>1860.8</v>
      </c>
      <c r="F117" s="13">
        <v>1025.3599999999999</v>
      </c>
      <c r="G117" s="5">
        <v>1200000</v>
      </c>
      <c r="H117" s="5">
        <v>45</v>
      </c>
      <c r="I117" s="5">
        <v>17893</v>
      </c>
      <c r="J117" s="32">
        <f t="shared" ref="J117" si="16">H117/I117</f>
        <v>2.5149499804392778E-3</v>
      </c>
      <c r="K117" s="13">
        <f t="shared" ref="K117" si="17">G117/86400000</f>
        <v>1.3888888888888888E-2</v>
      </c>
      <c r="L117" s="13">
        <f t="shared" ref="L117" si="18">100-K117</f>
        <v>99.986111111111114</v>
      </c>
    </row>
    <row r="118" spans="2:12">
      <c r="B118" s="15" t="s">
        <v>2</v>
      </c>
      <c r="C118" s="16">
        <v>261327.44</v>
      </c>
      <c r="D118" s="16">
        <v>140715.19</v>
      </c>
      <c r="E118" s="16">
        <v>120612.25</v>
      </c>
      <c r="F118" s="16">
        <v>33049.679999999993</v>
      </c>
      <c r="G118" s="16">
        <f t="shared" ref="G118" si="19">SUM(G87:G117)</f>
        <v>1200000</v>
      </c>
      <c r="H118" s="16">
        <v>3398</v>
      </c>
      <c r="I118" s="16">
        <v>860360</v>
      </c>
      <c r="J118" s="30" t="s">
        <v>34</v>
      </c>
      <c r="K118" s="17" t="s">
        <v>34</v>
      </c>
      <c r="L118" s="17" t="s">
        <v>34</v>
      </c>
    </row>
    <row r="119" spans="2:12" ht="25.5">
      <c r="B119" s="19" t="s">
        <v>3</v>
      </c>
      <c r="C119" s="18">
        <v>1685.9834838709676</v>
      </c>
      <c r="D119" s="18">
        <v>1513.0665591397849</v>
      </c>
      <c r="E119" s="18">
        <v>1945.3588709677424</v>
      </c>
      <c r="F119" s="18">
        <v>1066.118709677419</v>
      </c>
      <c r="G119" s="18">
        <f t="shared" ref="G119:L119" si="20">AVERAGE(G87:G117)</f>
        <v>38709.677419354841</v>
      </c>
      <c r="H119" s="22">
        <v>109.61290322580645</v>
      </c>
      <c r="I119" s="22">
        <v>27753.548387096773</v>
      </c>
      <c r="J119" s="33">
        <f t="shared" si="20"/>
        <v>3.5373617935849692E-3</v>
      </c>
      <c r="K119" s="18">
        <f t="shared" si="20"/>
        <v>4.4802867383512545E-4</v>
      </c>
      <c r="L119" s="18">
        <f t="shared" si="20"/>
        <v>99.99955197132617</v>
      </c>
    </row>
  </sheetData>
  <mergeCells count="6">
    <mergeCell ref="D4:F4"/>
    <mergeCell ref="G4:L4"/>
    <mergeCell ref="D44:F44"/>
    <mergeCell ref="G44:L44"/>
    <mergeCell ref="D84:F84"/>
    <mergeCell ref="G84:L8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B2:L119"/>
  <sheetViews>
    <sheetView workbookViewId="0">
      <selection activeCell="N69" sqref="N69"/>
    </sheetView>
  </sheetViews>
  <sheetFormatPr defaultRowHeight="12.75"/>
  <cols>
    <col min="1" max="1" width="3.28515625" style="1" customWidth="1"/>
    <col min="2" max="2" width="15.28515625" style="1" bestFit="1" customWidth="1"/>
    <col min="3" max="6" width="16.7109375" style="1" customWidth="1"/>
    <col min="7" max="7" width="20.140625" style="1" bestFit="1" customWidth="1"/>
    <col min="8" max="8" width="22.42578125" style="1" bestFit="1" customWidth="1"/>
    <col min="9" max="9" width="20.28515625" style="1" bestFit="1" customWidth="1"/>
    <col min="10" max="10" width="20.7109375" style="1" bestFit="1" customWidth="1"/>
    <col min="11" max="11" width="15.140625" style="1" bestFit="1" customWidth="1"/>
    <col min="12" max="12" width="13.5703125" style="1" bestFit="1" customWidth="1"/>
    <col min="13" max="16384" width="9.140625" style="1"/>
  </cols>
  <sheetData>
    <row r="2" spans="2:12">
      <c r="B2" s="1" t="s">
        <v>35</v>
      </c>
      <c r="C2" s="11">
        <v>1</v>
      </c>
      <c r="D2" s="11">
        <v>2</v>
      </c>
      <c r="E2" s="11">
        <v>3</v>
      </c>
      <c r="F2" s="11">
        <v>4</v>
      </c>
      <c r="G2" s="11">
        <v>5</v>
      </c>
      <c r="H2" s="11">
        <v>6</v>
      </c>
      <c r="I2" s="11">
        <v>7</v>
      </c>
      <c r="J2" s="11">
        <v>8</v>
      </c>
      <c r="K2" s="11">
        <v>9</v>
      </c>
      <c r="L2" s="11">
        <v>10</v>
      </c>
    </row>
    <row r="3" spans="2:12">
      <c r="B3" s="1" t="s">
        <v>35</v>
      </c>
      <c r="C3" s="11">
        <v>1</v>
      </c>
      <c r="D3" s="11"/>
      <c r="E3" s="11"/>
      <c r="F3" s="11"/>
      <c r="G3" s="11">
        <v>2</v>
      </c>
      <c r="H3" s="11">
        <v>3</v>
      </c>
      <c r="I3" s="11">
        <v>4</v>
      </c>
      <c r="J3" s="11">
        <v>5</v>
      </c>
      <c r="K3" s="11">
        <v>6</v>
      </c>
      <c r="L3" s="11">
        <v>7</v>
      </c>
    </row>
    <row r="4" spans="2:12" ht="25.5">
      <c r="B4" s="6" t="s">
        <v>7</v>
      </c>
      <c r="C4" s="2" t="s">
        <v>44</v>
      </c>
      <c r="D4" s="37" t="s">
        <v>42</v>
      </c>
      <c r="E4" s="38"/>
      <c r="F4" s="39"/>
      <c r="G4" s="37" t="s">
        <v>44</v>
      </c>
      <c r="H4" s="38"/>
      <c r="I4" s="38"/>
      <c r="J4" s="38"/>
      <c r="K4" s="38"/>
      <c r="L4" s="39"/>
    </row>
    <row r="5" spans="2:12" ht="48">
      <c r="B5" s="7" t="s">
        <v>13</v>
      </c>
      <c r="C5" s="9"/>
      <c r="D5" s="10" t="s">
        <v>38</v>
      </c>
      <c r="E5" s="10" t="s">
        <v>39</v>
      </c>
      <c r="F5" s="10" t="s">
        <v>40</v>
      </c>
      <c r="G5" s="10"/>
      <c r="H5" s="10" t="s">
        <v>36</v>
      </c>
      <c r="I5" s="10" t="s">
        <v>15</v>
      </c>
      <c r="J5" s="10" t="s">
        <v>22</v>
      </c>
      <c r="K5" s="10" t="s">
        <v>23</v>
      </c>
      <c r="L5" s="10" t="s">
        <v>24</v>
      </c>
    </row>
    <row r="6" spans="2:12">
      <c r="B6" s="3" t="s">
        <v>1</v>
      </c>
      <c r="C6" s="12" t="s">
        <v>25</v>
      </c>
      <c r="D6" s="12" t="s">
        <v>25</v>
      </c>
      <c r="E6" s="12" t="s">
        <v>25</v>
      </c>
      <c r="F6" s="12" t="s">
        <v>25</v>
      </c>
      <c r="G6" s="12" t="s">
        <v>26</v>
      </c>
      <c r="H6" s="12" t="s">
        <v>28</v>
      </c>
      <c r="I6" s="12" t="s">
        <v>27</v>
      </c>
      <c r="J6" s="12" t="s">
        <v>30</v>
      </c>
      <c r="K6" s="12" t="s">
        <v>32</v>
      </c>
      <c r="L6" s="12" t="s">
        <v>33</v>
      </c>
    </row>
    <row r="7" spans="2:12" ht="12.75" customHeight="1">
      <c r="B7" s="31">
        <v>44105</v>
      </c>
      <c r="C7" s="14">
        <v>2182.0320000000002</v>
      </c>
      <c r="D7" s="13">
        <v>973.75666666666666</v>
      </c>
      <c r="E7" s="13">
        <v>2744.4450000000002</v>
      </c>
      <c r="F7" s="13">
        <v>682.55</v>
      </c>
      <c r="G7" s="5">
        <v>0</v>
      </c>
      <c r="H7" s="5">
        <v>77</v>
      </c>
      <c r="I7" s="5">
        <v>10918</v>
      </c>
      <c r="J7" s="32">
        <f>H7/I7</f>
        <v>7.0525737314526471E-3</v>
      </c>
      <c r="K7" s="13">
        <f>G7/86400000</f>
        <v>0</v>
      </c>
      <c r="L7" s="13">
        <f>100-K7</f>
        <v>100</v>
      </c>
    </row>
    <row r="8" spans="2:12" ht="12.75" customHeight="1">
      <c r="B8" s="20">
        <v>44106</v>
      </c>
      <c r="C8" s="14">
        <v>1964.0040000000001</v>
      </c>
      <c r="D8" s="13">
        <v>890.56666666666672</v>
      </c>
      <c r="E8" s="13">
        <v>2324.16</v>
      </c>
      <c r="F8" s="13">
        <v>741.58</v>
      </c>
      <c r="G8" s="5">
        <v>0</v>
      </c>
      <c r="H8" s="5">
        <v>18</v>
      </c>
      <c r="I8" s="5">
        <v>5015</v>
      </c>
      <c r="J8" s="32">
        <f t="shared" ref="J8:J36" si="0">H8/I8</f>
        <v>3.5892323030907278E-3</v>
      </c>
      <c r="K8" s="13">
        <f t="shared" ref="K8:K36" si="1">G8/86400000</f>
        <v>0</v>
      </c>
      <c r="L8" s="13">
        <f t="shared" ref="L8:L36" si="2">100-K8</f>
        <v>100</v>
      </c>
    </row>
    <row r="9" spans="2:12" ht="12.75" customHeight="1">
      <c r="B9" s="20">
        <v>44107</v>
      </c>
      <c r="C9" s="14">
        <v>1901.9480000000003</v>
      </c>
      <c r="D9" s="13">
        <v>843.10666666666668</v>
      </c>
      <c r="E9" s="13">
        <v>2240.21</v>
      </c>
      <c r="F9" s="13">
        <v>722.8</v>
      </c>
      <c r="G9" s="5">
        <v>0</v>
      </c>
      <c r="H9" s="5">
        <v>22</v>
      </c>
      <c r="I9" s="5">
        <v>4697</v>
      </c>
      <c r="J9" s="32">
        <f t="shared" si="0"/>
        <v>4.6838407494145199E-3</v>
      </c>
      <c r="K9" s="13">
        <f t="shared" si="1"/>
        <v>0</v>
      </c>
      <c r="L9" s="13">
        <f t="shared" si="2"/>
        <v>100</v>
      </c>
    </row>
    <row r="10" spans="2:12" ht="12.75" customHeight="1">
      <c r="B10" s="31">
        <v>44108</v>
      </c>
      <c r="C10" s="14">
        <v>2195.3720000000003</v>
      </c>
      <c r="D10" s="13">
        <v>975.98333333333323</v>
      </c>
      <c r="E10" s="13">
        <v>2774.4549999999999</v>
      </c>
      <c r="F10" s="13">
        <v>677.31999999999994</v>
      </c>
      <c r="G10" s="5">
        <v>0</v>
      </c>
      <c r="H10" s="5">
        <v>86</v>
      </c>
      <c r="I10" s="5">
        <v>11788</v>
      </c>
      <c r="J10" s="32">
        <f t="shared" si="0"/>
        <v>7.2955548014930439E-3</v>
      </c>
      <c r="K10" s="13">
        <f t="shared" si="1"/>
        <v>0</v>
      </c>
      <c r="L10" s="13">
        <f t="shared" si="2"/>
        <v>100</v>
      </c>
    </row>
    <row r="11" spans="2:12" ht="12.75" customHeight="1">
      <c r="B11" s="21">
        <v>44109</v>
      </c>
      <c r="C11" s="14">
        <v>2081.6800000000003</v>
      </c>
      <c r="D11" s="13">
        <v>943.96333333333348</v>
      </c>
      <c r="E11" s="13">
        <v>2538.2550000000001</v>
      </c>
      <c r="F11" s="13">
        <v>672.59</v>
      </c>
      <c r="G11" s="5">
        <v>0</v>
      </c>
      <c r="H11" s="5">
        <v>92</v>
      </c>
      <c r="I11" s="5">
        <v>10359</v>
      </c>
      <c r="J11" s="32">
        <f t="shared" si="0"/>
        <v>8.881166135727387E-3</v>
      </c>
      <c r="K11" s="13">
        <f t="shared" si="1"/>
        <v>0</v>
      </c>
      <c r="L11" s="13">
        <f t="shared" si="2"/>
        <v>100</v>
      </c>
    </row>
    <row r="12" spans="2:12" ht="12.75" customHeight="1">
      <c r="B12" s="4">
        <v>44110</v>
      </c>
      <c r="C12" s="14">
        <v>2017.7420000000002</v>
      </c>
      <c r="D12" s="13">
        <v>913.05666666666673</v>
      </c>
      <c r="E12" s="13">
        <v>2424.77</v>
      </c>
      <c r="F12" s="13">
        <v>666.06999999999994</v>
      </c>
      <c r="G12" s="5">
        <v>0</v>
      </c>
      <c r="H12" s="5">
        <v>48</v>
      </c>
      <c r="I12" s="5">
        <v>9570</v>
      </c>
      <c r="J12" s="32">
        <f t="shared" si="0"/>
        <v>5.0156739811912229E-3</v>
      </c>
      <c r="K12" s="13">
        <f t="shared" si="1"/>
        <v>0</v>
      </c>
      <c r="L12" s="13">
        <f t="shared" si="2"/>
        <v>100</v>
      </c>
    </row>
    <row r="13" spans="2:12" ht="12.75" customHeight="1">
      <c r="B13" s="31">
        <v>44111</v>
      </c>
      <c r="C13" s="14">
        <v>1976.4940000000001</v>
      </c>
      <c r="D13" s="13">
        <v>909.79</v>
      </c>
      <c r="E13" s="13">
        <v>2326.5500000000002</v>
      </c>
      <c r="F13" s="13">
        <v>679.56999999999994</v>
      </c>
      <c r="G13" s="5">
        <v>0</v>
      </c>
      <c r="H13" s="5">
        <v>49</v>
      </c>
      <c r="I13" s="5">
        <v>8678</v>
      </c>
      <c r="J13" s="32">
        <f t="shared" si="0"/>
        <v>5.646462318506568E-3</v>
      </c>
      <c r="K13" s="13">
        <f t="shared" si="1"/>
        <v>0</v>
      </c>
      <c r="L13" s="13">
        <f t="shared" si="2"/>
        <v>100</v>
      </c>
    </row>
    <row r="14" spans="2:12" ht="12.75" customHeight="1">
      <c r="B14" s="31">
        <v>44112</v>
      </c>
      <c r="C14" s="14">
        <v>2012.0540000000001</v>
      </c>
      <c r="D14" s="13">
        <v>933.44666666666672</v>
      </c>
      <c r="E14" s="13">
        <v>2379.9650000000001</v>
      </c>
      <c r="F14" s="13">
        <v>720.05</v>
      </c>
      <c r="G14" s="5">
        <v>0</v>
      </c>
      <c r="H14" s="5">
        <v>69</v>
      </c>
      <c r="I14" s="5">
        <v>8753</v>
      </c>
      <c r="J14" s="32">
        <f t="shared" si="0"/>
        <v>7.8830115389009487E-3</v>
      </c>
      <c r="K14" s="13">
        <f t="shared" si="1"/>
        <v>0</v>
      </c>
      <c r="L14" s="13">
        <f t="shared" si="2"/>
        <v>100</v>
      </c>
    </row>
    <row r="15" spans="2:12" ht="12.75" customHeight="1">
      <c r="B15" s="20">
        <v>44113</v>
      </c>
      <c r="C15" s="14">
        <v>1995.4180000000001</v>
      </c>
      <c r="D15" s="13">
        <v>934.59666666666669</v>
      </c>
      <c r="E15" s="13">
        <v>2336.65</v>
      </c>
      <c r="F15" s="13">
        <v>761.82999999999993</v>
      </c>
      <c r="G15" s="5">
        <v>0</v>
      </c>
      <c r="H15" s="5">
        <v>44</v>
      </c>
      <c r="I15" s="5">
        <v>4805</v>
      </c>
      <c r="J15" s="32">
        <f t="shared" si="0"/>
        <v>9.1571279916753383E-3</v>
      </c>
      <c r="K15" s="13">
        <f t="shared" si="1"/>
        <v>0</v>
      </c>
      <c r="L15" s="13">
        <f t="shared" si="2"/>
        <v>100</v>
      </c>
    </row>
    <row r="16" spans="2:12" ht="12.75" customHeight="1">
      <c r="B16" s="20">
        <v>44114</v>
      </c>
      <c r="C16" s="14">
        <v>1890.8880000000001</v>
      </c>
      <c r="D16" s="13">
        <v>927.87333333333333</v>
      </c>
      <c r="E16" s="13">
        <v>2085.41</v>
      </c>
      <c r="F16" s="13">
        <v>756.08999999999992</v>
      </c>
      <c r="G16" s="5">
        <v>0</v>
      </c>
      <c r="H16" s="5">
        <v>37</v>
      </c>
      <c r="I16" s="5">
        <v>4206</v>
      </c>
      <c r="J16" s="32">
        <f t="shared" si="0"/>
        <v>8.7969567284831192E-3</v>
      </c>
      <c r="K16" s="13">
        <f t="shared" si="1"/>
        <v>0</v>
      </c>
      <c r="L16" s="13">
        <f t="shared" si="2"/>
        <v>100</v>
      </c>
    </row>
    <row r="17" spans="2:12" ht="12.75" customHeight="1">
      <c r="B17" s="31">
        <v>44115</v>
      </c>
      <c r="C17" s="14">
        <v>2032.096</v>
      </c>
      <c r="D17" s="13">
        <v>908.14</v>
      </c>
      <c r="E17" s="13">
        <v>2468.0300000000002</v>
      </c>
      <c r="F17" s="13">
        <v>697.84</v>
      </c>
      <c r="G17" s="5">
        <v>0</v>
      </c>
      <c r="H17" s="5">
        <v>120</v>
      </c>
      <c r="I17" s="5">
        <v>11074</v>
      </c>
      <c r="J17" s="32">
        <f t="shared" si="0"/>
        <v>1.0836192884233339E-2</v>
      </c>
      <c r="K17" s="13">
        <f t="shared" si="1"/>
        <v>0</v>
      </c>
      <c r="L17" s="13">
        <f t="shared" si="2"/>
        <v>100</v>
      </c>
    </row>
    <row r="18" spans="2:12" ht="12.75" customHeight="1">
      <c r="B18" s="21">
        <v>44116</v>
      </c>
      <c r="C18" s="14">
        <v>2039.6079999999997</v>
      </c>
      <c r="D18" s="13">
        <v>914.2733333333332</v>
      </c>
      <c r="E18" s="13">
        <v>2477.61</v>
      </c>
      <c r="F18" s="13">
        <v>697.2</v>
      </c>
      <c r="G18" s="5">
        <v>0</v>
      </c>
      <c r="H18" s="5">
        <v>71</v>
      </c>
      <c r="I18" s="5">
        <v>10699</v>
      </c>
      <c r="J18" s="32">
        <f t="shared" si="0"/>
        <v>6.636134218151229E-3</v>
      </c>
      <c r="K18" s="13">
        <f t="shared" si="1"/>
        <v>0</v>
      </c>
      <c r="L18" s="13">
        <f t="shared" si="2"/>
        <v>100</v>
      </c>
    </row>
    <row r="19" spans="2:12" ht="12.75" customHeight="1">
      <c r="B19" s="4">
        <v>44117</v>
      </c>
      <c r="C19" s="14">
        <v>2155.922</v>
      </c>
      <c r="D19" s="13">
        <v>1150.1966666666667</v>
      </c>
      <c r="E19" s="13">
        <v>2414.5100000000002</v>
      </c>
      <c r="F19" s="13">
        <v>709.33</v>
      </c>
      <c r="G19" s="5">
        <v>0</v>
      </c>
      <c r="H19" s="5">
        <v>67</v>
      </c>
      <c r="I19" s="5">
        <v>9564</v>
      </c>
      <c r="J19" s="32">
        <f t="shared" si="0"/>
        <v>7.0054370556252611E-3</v>
      </c>
      <c r="K19" s="13">
        <f t="shared" si="1"/>
        <v>0</v>
      </c>
      <c r="L19" s="13">
        <f t="shared" si="2"/>
        <v>100</v>
      </c>
    </row>
    <row r="20" spans="2:12" ht="12.75" customHeight="1">
      <c r="B20" s="31">
        <v>44118</v>
      </c>
      <c r="C20" s="14">
        <v>1968.6160000000004</v>
      </c>
      <c r="D20" s="13">
        <v>893.98333333333323</v>
      </c>
      <c r="E20" s="13">
        <v>2330.5650000000001</v>
      </c>
      <c r="F20" s="13">
        <v>680.31</v>
      </c>
      <c r="G20" s="5">
        <v>0</v>
      </c>
      <c r="H20" s="5">
        <v>48</v>
      </c>
      <c r="I20" s="5">
        <v>9571</v>
      </c>
      <c r="J20" s="32">
        <f t="shared" si="0"/>
        <v>5.0151499320865113E-3</v>
      </c>
      <c r="K20" s="13">
        <f t="shared" si="1"/>
        <v>0</v>
      </c>
      <c r="L20" s="13">
        <f t="shared" si="2"/>
        <v>100</v>
      </c>
    </row>
    <row r="21" spans="2:12" ht="12.75" customHeight="1">
      <c r="B21" s="31">
        <v>44119</v>
      </c>
      <c r="C21" s="14">
        <v>2029.1799999999998</v>
      </c>
      <c r="D21" s="13">
        <v>902.32</v>
      </c>
      <c r="E21" s="13">
        <v>2469.4700000000003</v>
      </c>
      <c r="F21" s="13">
        <v>686.46</v>
      </c>
      <c r="G21" s="5">
        <v>0</v>
      </c>
      <c r="H21" s="5">
        <v>100</v>
      </c>
      <c r="I21" s="5">
        <v>9481</v>
      </c>
      <c r="J21" s="32">
        <f t="shared" si="0"/>
        <v>1.0547410610695074E-2</v>
      </c>
      <c r="K21" s="13">
        <f t="shared" si="1"/>
        <v>0</v>
      </c>
      <c r="L21" s="13">
        <f t="shared" si="2"/>
        <v>100</v>
      </c>
    </row>
    <row r="22" spans="2:12" ht="12.75" customHeight="1">
      <c r="B22" s="20">
        <v>44120</v>
      </c>
      <c r="C22" s="14">
        <v>1954.8679999999999</v>
      </c>
      <c r="D22" s="13">
        <v>889.36333333333334</v>
      </c>
      <c r="E22" s="13">
        <v>2303.125</v>
      </c>
      <c r="F22" s="13">
        <v>721.92</v>
      </c>
      <c r="G22" s="5">
        <v>0</v>
      </c>
      <c r="H22" s="5">
        <v>26</v>
      </c>
      <c r="I22" s="5">
        <v>4743</v>
      </c>
      <c r="J22" s="32">
        <f t="shared" si="0"/>
        <v>5.4817625975121234E-3</v>
      </c>
      <c r="K22" s="13">
        <f t="shared" si="1"/>
        <v>0</v>
      </c>
      <c r="L22" s="13">
        <f t="shared" si="2"/>
        <v>100</v>
      </c>
    </row>
    <row r="23" spans="2:12" ht="12.75" customHeight="1">
      <c r="B23" s="20">
        <v>44121</v>
      </c>
      <c r="C23" s="14">
        <v>2551.9820000000004</v>
      </c>
      <c r="D23" s="13">
        <v>1958.16</v>
      </c>
      <c r="E23" s="13">
        <v>2192.7150000000001</v>
      </c>
      <c r="F23" s="13">
        <v>3947.53</v>
      </c>
      <c r="G23" s="5">
        <v>0</v>
      </c>
      <c r="H23" s="5">
        <v>39</v>
      </c>
      <c r="I23" s="5">
        <v>4192</v>
      </c>
      <c r="J23" s="32">
        <f t="shared" si="0"/>
        <v>9.3034351145038167E-3</v>
      </c>
      <c r="K23" s="13">
        <f t="shared" si="1"/>
        <v>0</v>
      </c>
      <c r="L23" s="13">
        <f t="shared" si="2"/>
        <v>100</v>
      </c>
    </row>
    <row r="24" spans="2:12" ht="12.75" customHeight="1">
      <c r="B24" s="31">
        <v>44122</v>
      </c>
      <c r="C24" s="14">
        <v>3830.2019999999998</v>
      </c>
      <c r="D24" s="13">
        <v>3922.3666666666668</v>
      </c>
      <c r="E24" s="13">
        <v>2441.9549999999999</v>
      </c>
      <c r="F24" s="13">
        <v>9897.9</v>
      </c>
      <c r="G24" s="5">
        <v>0</v>
      </c>
      <c r="H24" s="5">
        <v>113</v>
      </c>
      <c r="I24" s="5">
        <v>10663</v>
      </c>
      <c r="J24" s="32">
        <f t="shared" si="0"/>
        <v>1.0597392853793491E-2</v>
      </c>
      <c r="K24" s="13">
        <f t="shared" si="1"/>
        <v>0</v>
      </c>
      <c r="L24" s="13">
        <f t="shared" si="2"/>
        <v>100</v>
      </c>
    </row>
    <row r="25" spans="2:12" ht="12.75" customHeight="1">
      <c r="B25" s="21">
        <v>44123</v>
      </c>
      <c r="C25" s="14">
        <v>1949.7480000000003</v>
      </c>
      <c r="D25" s="13">
        <v>850.4766666666668</v>
      </c>
      <c r="E25" s="13">
        <v>2348.6550000000002</v>
      </c>
      <c r="F25" s="13">
        <v>687.3</v>
      </c>
      <c r="G25" s="5">
        <v>0</v>
      </c>
      <c r="H25" s="5">
        <v>42</v>
      </c>
      <c r="I25" s="5">
        <v>9669</v>
      </c>
      <c r="J25" s="32">
        <f t="shared" si="0"/>
        <v>4.3437790878063914E-3</v>
      </c>
      <c r="K25" s="13">
        <f t="shared" si="1"/>
        <v>0</v>
      </c>
      <c r="L25" s="13">
        <f t="shared" si="2"/>
        <v>100</v>
      </c>
    </row>
    <row r="26" spans="2:12" ht="12.75" customHeight="1">
      <c r="B26" s="4">
        <v>44124</v>
      </c>
      <c r="C26" s="14">
        <v>1937.1880000000001</v>
      </c>
      <c r="D26" s="13">
        <v>864.40333333333331</v>
      </c>
      <c r="E26" s="13">
        <v>2296.3649999999998</v>
      </c>
      <c r="F26" s="13">
        <v>678.78</v>
      </c>
      <c r="G26" s="5">
        <v>0</v>
      </c>
      <c r="H26" s="5">
        <v>75</v>
      </c>
      <c r="I26" s="5">
        <v>9668</v>
      </c>
      <c r="J26" s="32">
        <f t="shared" si="0"/>
        <v>7.7575506826644599E-3</v>
      </c>
      <c r="K26" s="13">
        <f t="shared" si="1"/>
        <v>0</v>
      </c>
      <c r="L26" s="13">
        <f t="shared" si="2"/>
        <v>100</v>
      </c>
    </row>
    <row r="27" spans="2:12" ht="12.75" customHeight="1">
      <c r="B27" s="31">
        <v>44125</v>
      </c>
      <c r="C27" s="14">
        <v>1971.8039999999996</v>
      </c>
      <c r="D27" s="13">
        <v>874.87333333333333</v>
      </c>
      <c r="E27" s="13">
        <v>2367.1999999999998</v>
      </c>
      <c r="F27" s="13">
        <v>681.31999999999994</v>
      </c>
      <c r="G27" s="5">
        <v>0</v>
      </c>
      <c r="H27" s="5">
        <v>54</v>
      </c>
      <c r="I27" s="5">
        <v>9443</v>
      </c>
      <c r="J27" s="32">
        <f t="shared" si="0"/>
        <v>5.7185216562533094E-3</v>
      </c>
      <c r="K27" s="13">
        <f t="shared" si="1"/>
        <v>0</v>
      </c>
      <c r="L27" s="13">
        <f t="shared" si="2"/>
        <v>100</v>
      </c>
    </row>
    <row r="28" spans="2:12" ht="12.75" customHeight="1">
      <c r="B28" s="31">
        <v>44126</v>
      </c>
      <c r="C28" s="14">
        <v>1973.0320000000004</v>
      </c>
      <c r="D28" s="13">
        <v>862.12333333333333</v>
      </c>
      <c r="E28" s="13">
        <v>2389.395</v>
      </c>
      <c r="F28" s="13">
        <v>690.23</v>
      </c>
      <c r="G28" s="5">
        <v>0</v>
      </c>
      <c r="H28" s="5">
        <v>38</v>
      </c>
      <c r="I28" s="5">
        <v>8061</v>
      </c>
      <c r="J28" s="32">
        <f t="shared" si="0"/>
        <v>4.7140553281230617E-3</v>
      </c>
      <c r="K28" s="13">
        <f t="shared" si="1"/>
        <v>0</v>
      </c>
      <c r="L28" s="13">
        <f t="shared" si="2"/>
        <v>100</v>
      </c>
    </row>
    <row r="29" spans="2:12" ht="12.75" customHeight="1">
      <c r="B29" s="20">
        <v>44127</v>
      </c>
      <c r="C29" s="14">
        <v>1943.85</v>
      </c>
      <c r="D29" s="13">
        <v>913.90666666666675</v>
      </c>
      <c r="E29" s="13">
        <v>2238.7649999999999</v>
      </c>
      <c r="F29" s="13">
        <v>748.04</v>
      </c>
      <c r="G29" s="5">
        <v>0</v>
      </c>
      <c r="H29" s="5">
        <v>34</v>
      </c>
      <c r="I29" s="5">
        <v>4612</v>
      </c>
      <c r="J29" s="32">
        <f t="shared" si="0"/>
        <v>7.372072853425846E-3</v>
      </c>
      <c r="K29" s="13">
        <f t="shared" si="1"/>
        <v>0</v>
      </c>
      <c r="L29" s="13">
        <f t="shared" si="2"/>
        <v>100</v>
      </c>
    </row>
    <row r="30" spans="2:12" ht="12.75" customHeight="1">
      <c r="B30" s="20">
        <v>44128</v>
      </c>
      <c r="C30" s="14">
        <v>1869.7379999999998</v>
      </c>
      <c r="D30" s="13">
        <v>878.26666666666677</v>
      </c>
      <c r="E30" s="13">
        <v>2106.9449999999997</v>
      </c>
      <c r="F30" s="13">
        <v>740.27</v>
      </c>
      <c r="G30" s="5">
        <v>0</v>
      </c>
      <c r="H30" s="5">
        <v>18</v>
      </c>
      <c r="I30" s="5">
        <v>3890</v>
      </c>
      <c r="J30" s="32">
        <f t="shared" si="0"/>
        <v>4.6272493573264782E-3</v>
      </c>
      <c r="K30" s="13">
        <f t="shared" si="1"/>
        <v>0</v>
      </c>
      <c r="L30" s="13">
        <f t="shared" si="2"/>
        <v>100</v>
      </c>
    </row>
    <row r="31" spans="2:12" ht="12.75" customHeight="1">
      <c r="B31" s="31">
        <v>44129</v>
      </c>
      <c r="C31" s="14">
        <v>1973.7139999999999</v>
      </c>
      <c r="D31" s="13">
        <v>871.93999999999994</v>
      </c>
      <c r="E31" s="13">
        <v>2376.375</v>
      </c>
      <c r="F31" s="13">
        <v>684.69</v>
      </c>
      <c r="G31" s="5">
        <v>0</v>
      </c>
      <c r="H31" s="5">
        <v>63</v>
      </c>
      <c r="I31" s="5">
        <v>9539</v>
      </c>
      <c r="J31" s="32">
        <f t="shared" si="0"/>
        <v>6.6044658769263027E-3</v>
      </c>
      <c r="K31" s="13">
        <f t="shared" si="1"/>
        <v>0</v>
      </c>
      <c r="L31" s="13">
        <f t="shared" si="2"/>
        <v>100</v>
      </c>
    </row>
    <row r="32" spans="2:12" ht="12.75" customHeight="1">
      <c r="B32" s="21">
        <v>44130</v>
      </c>
      <c r="C32" s="14">
        <v>2030.336</v>
      </c>
      <c r="D32" s="13">
        <v>922.29</v>
      </c>
      <c r="E32" s="13">
        <v>2442.4050000000002</v>
      </c>
      <c r="F32" s="13">
        <v>688.96</v>
      </c>
      <c r="G32" s="5">
        <v>0</v>
      </c>
      <c r="H32" s="5">
        <v>52</v>
      </c>
      <c r="I32" s="5">
        <v>9479</v>
      </c>
      <c r="J32" s="32">
        <f t="shared" si="0"/>
        <v>5.4858107395294861E-3</v>
      </c>
      <c r="K32" s="13">
        <f t="shared" si="1"/>
        <v>0</v>
      </c>
      <c r="L32" s="13">
        <f t="shared" si="2"/>
        <v>100</v>
      </c>
    </row>
    <row r="33" spans="2:12" ht="12.75" customHeight="1">
      <c r="B33" s="4">
        <v>44131</v>
      </c>
      <c r="C33" s="14">
        <v>2015.1619999999998</v>
      </c>
      <c r="D33" s="13">
        <v>884.60333333333335</v>
      </c>
      <c r="E33" s="13">
        <v>2461</v>
      </c>
      <c r="F33" s="13">
        <v>676.24</v>
      </c>
      <c r="G33" s="5">
        <v>0</v>
      </c>
      <c r="H33" s="5">
        <v>49</v>
      </c>
      <c r="I33" s="5">
        <v>10813</v>
      </c>
      <c r="J33" s="32">
        <f t="shared" si="0"/>
        <v>4.5315823545731991E-3</v>
      </c>
      <c r="K33" s="13">
        <f t="shared" si="1"/>
        <v>0</v>
      </c>
      <c r="L33" s="13">
        <f t="shared" si="2"/>
        <v>100</v>
      </c>
    </row>
    <row r="34" spans="2:12" ht="12.75" customHeight="1">
      <c r="B34" s="31">
        <v>44132</v>
      </c>
      <c r="C34" s="14">
        <v>1995.672</v>
      </c>
      <c r="D34" s="13">
        <v>894.13333333333333</v>
      </c>
      <c r="E34" s="13">
        <v>2397.98</v>
      </c>
      <c r="F34" s="13">
        <v>682.6</v>
      </c>
      <c r="G34" s="5">
        <v>0</v>
      </c>
      <c r="H34" s="5">
        <v>77</v>
      </c>
      <c r="I34" s="5">
        <v>9596</v>
      </c>
      <c r="J34" s="32">
        <f t="shared" si="0"/>
        <v>8.0241767403084613E-3</v>
      </c>
      <c r="K34" s="13">
        <f t="shared" si="1"/>
        <v>0</v>
      </c>
      <c r="L34" s="13">
        <f t="shared" si="2"/>
        <v>100</v>
      </c>
    </row>
    <row r="35" spans="2:12" ht="12.75" customHeight="1">
      <c r="B35" s="31">
        <v>44133</v>
      </c>
      <c r="C35" s="14">
        <v>2057.5039999999999</v>
      </c>
      <c r="D35" s="13">
        <v>914.64333333333343</v>
      </c>
      <c r="E35" s="13">
        <v>2521.7950000000001</v>
      </c>
      <c r="F35" s="13">
        <v>679.13</v>
      </c>
      <c r="G35" s="5">
        <v>0</v>
      </c>
      <c r="H35" s="5">
        <v>63</v>
      </c>
      <c r="I35" s="5">
        <v>9340</v>
      </c>
      <c r="J35" s="32">
        <f t="shared" si="0"/>
        <v>6.7451820128479655E-3</v>
      </c>
      <c r="K35" s="13">
        <f t="shared" si="1"/>
        <v>0</v>
      </c>
      <c r="L35" s="13">
        <f t="shared" si="2"/>
        <v>100</v>
      </c>
    </row>
    <row r="36" spans="2:12" ht="12.75" customHeight="1">
      <c r="B36" s="20">
        <v>44134</v>
      </c>
      <c r="C36" s="14">
        <v>1924.8340000000001</v>
      </c>
      <c r="D36" s="13">
        <v>889.89333333333332</v>
      </c>
      <c r="E36" s="13">
        <v>2227.2449999999999</v>
      </c>
      <c r="F36" s="13">
        <v>729.83</v>
      </c>
      <c r="G36" s="5">
        <v>0</v>
      </c>
      <c r="H36" s="5">
        <v>26</v>
      </c>
      <c r="I36" s="5">
        <v>4817</v>
      </c>
      <c r="J36" s="32">
        <f t="shared" si="0"/>
        <v>5.3975503425368488E-3</v>
      </c>
      <c r="K36" s="13">
        <f t="shared" si="1"/>
        <v>0</v>
      </c>
      <c r="L36" s="13">
        <f t="shared" si="2"/>
        <v>100</v>
      </c>
    </row>
    <row r="37" spans="2:12" ht="12.75" customHeight="1">
      <c r="B37" s="20">
        <v>44135</v>
      </c>
      <c r="C37" s="14">
        <v>1913.53</v>
      </c>
      <c r="D37" s="13">
        <v>888.38666666666666</v>
      </c>
      <c r="E37" s="13">
        <v>2201.2449999999999</v>
      </c>
      <c r="F37" s="13">
        <v>784.35</v>
      </c>
      <c r="G37" s="5">
        <v>0</v>
      </c>
      <c r="H37" s="5">
        <v>76</v>
      </c>
      <c r="I37" s="5">
        <v>4196</v>
      </c>
      <c r="J37" s="32">
        <f t="shared" ref="J37" si="3">H37/I37</f>
        <v>1.8112488083889419E-2</v>
      </c>
      <c r="K37" s="13">
        <f t="shared" ref="K37" si="4">G37/86400000</f>
        <v>0</v>
      </c>
      <c r="L37" s="13">
        <f t="shared" ref="L37" si="5">100-K37</f>
        <v>100</v>
      </c>
    </row>
    <row r="38" spans="2:12">
      <c r="B38" s="15" t="s">
        <v>2</v>
      </c>
      <c r="C38" s="22">
        <v>321681.09000000003</v>
      </c>
      <c r="D38" s="16">
        <v>96884.65</v>
      </c>
      <c r="E38" s="16">
        <v>147296.43999999997</v>
      </c>
      <c r="F38" s="16">
        <v>34270.68</v>
      </c>
      <c r="G38" s="16">
        <f t="shared" ref="G38" si="6">SUM(G7:G37)</f>
        <v>0</v>
      </c>
      <c r="H38" s="16">
        <v>1793</v>
      </c>
      <c r="I38" s="16">
        <v>251899</v>
      </c>
      <c r="J38" s="30" t="s">
        <v>34</v>
      </c>
      <c r="K38" s="17" t="s">
        <v>34</v>
      </c>
      <c r="L38" s="17" t="s">
        <v>34</v>
      </c>
    </row>
    <row r="39" spans="2:12" ht="25.5">
      <c r="B39" s="19" t="s">
        <v>3</v>
      </c>
      <c r="C39" s="22">
        <v>2075.3618709677417</v>
      </c>
      <c r="D39" s="18">
        <v>1041.7704301075266</v>
      </c>
      <c r="E39" s="18">
        <v>2375.7490322580643</v>
      </c>
      <c r="F39" s="18">
        <v>1105.5058064516129</v>
      </c>
      <c r="G39" s="18">
        <f t="shared" ref="G39:L39" si="7">AVERAGE(G7:G37)</f>
        <v>0</v>
      </c>
      <c r="H39" s="18">
        <v>57.838709677419352</v>
      </c>
      <c r="I39" s="18">
        <v>8125.7741935483873</v>
      </c>
      <c r="J39" s="33">
        <f t="shared" si="7"/>
        <v>7.1890000213789551E-3</v>
      </c>
      <c r="K39" s="18">
        <f t="shared" si="7"/>
        <v>0</v>
      </c>
      <c r="L39" s="18">
        <f t="shared" si="7"/>
        <v>100</v>
      </c>
    </row>
    <row r="42" spans="2:12" hidden="1">
      <c r="B42" s="1" t="s">
        <v>35</v>
      </c>
      <c r="C42" s="11">
        <v>1</v>
      </c>
      <c r="D42" s="11">
        <v>2</v>
      </c>
      <c r="E42" s="11">
        <v>3</v>
      </c>
      <c r="F42" s="11">
        <v>4</v>
      </c>
      <c r="G42" s="11">
        <v>5</v>
      </c>
      <c r="H42" s="11">
        <v>6</v>
      </c>
      <c r="I42" s="11">
        <v>7</v>
      </c>
      <c r="J42" s="11">
        <v>8</v>
      </c>
      <c r="K42" s="11">
        <v>9</v>
      </c>
      <c r="L42" s="11">
        <v>10</v>
      </c>
    </row>
    <row r="43" spans="2:12" hidden="1">
      <c r="B43" s="1" t="s">
        <v>35</v>
      </c>
      <c r="C43" s="11">
        <v>1</v>
      </c>
      <c r="D43" s="11"/>
      <c r="E43" s="11"/>
      <c r="F43" s="11"/>
      <c r="G43" s="11">
        <v>2</v>
      </c>
      <c r="H43" s="11">
        <v>3</v>
      </c>
      <c r="I43" s="11">
        <v>4</v>
      </c>
      <c r="J43" s="11">
        <v>5</v>
      </c>
      <c r="K43" s="11">
        <v>6</v>
      </c>
      <c r="L43" s="11">
        <v>7</v>
      </c>
    </row>
    <row r="44" spans="2:12" ht="25.5">
      <c r="B44" s="6" t="s">
        <v>7</v>
      </c>
      <c r="C44" s="2" t="s">
        <v>44</v>
      </c>
      <c r="D44" s="37" t="s">
        <v>42</v>
      </c>
      <c r="E44" s="38"/>
      <c r="F44" s="39"/>
      <c r="G44" s="37" t="s">
        <v>44</v>
      </c>
      <c r="H44" s="38"/>
      <c r="I44" s="38"/>
      <c r="J44" s="38"/>
      <c r="K44" s="38"/>
      <c r="L44" s="39"/>
    </row>
    <row r="45" spans="2:12" ht="48">
      <c r="B45" s="7" t="s">
        <v>13</v>
      </c>
      <c r="C45" s="9"/>
      <c r="D45" s="10" t="s">
        <v>38</v>
      </c>
      <c r="E45" s="10" t="s">
        <v>39</v>
      </c>
      <c r="F45" s="10" t="s">
        <v>40</v>
      </c>
      <c r="G45" s="10"/>
      <c r="H45" s="10" t="s">
        <v>36</v>
      </c>
      <c r="I45" s="10" t="s">
        <v>15</v>
      </c>
      <c r="J45" s="10" t="s">
        <v>22</v>
      </c>
      <c r="K45" s="10" t="s">
        <v>23</v>
      </c>
      <c r="L45" s="10" t="s">
        <v>24</v>
      </c>
    </row>
    <row r="46" spans="2:12">
      <c r="B46" s="3" t="s">
        <v>1</v>
      </c>
      <c r="C46" s="12" t="s">
        <v>25</v>
      </c>
      <c r="D46" s="12" t="s">
        <v>25</v>
      </c>
      <c r="E46" s="12" t="s">
        <v>25</v>
      </c>
      <c r="F46" s="12" t="s">
        <v>25</v>
      </c>
      <c r="G46" s="12" t="s">
        <v>26</v>
      </c>
      <c r="H46" s="12" t="s">
        <v>28</v>
      </c>
      <c r="I46" s="12" t="s">
        <v>27</v>
      </c>
      <c r="J46" s="12" t="s">
        <v>30</v>
      </c>
      <c r="K46" s="12" t="s">
        <v>32</v>
      </c>
      <c r="L46" s="12" t="s">
        <v>33</v>
      </c>
    </row>
    <row r="47" spans="2:12" ht="12.75" customHeight="1">
      <c r="B47" s="31">
        <v>44136</v>
      </c>
      <c r="C47" s="13">
        <v>1970.6440000000002</v>
      </c>
      <c r="D47" s="13">
        <v>838.7166666666667</v>
      </c>
      <c r="E47" s="13">
        <v>2418.5349999999999</v>
      </c>
      <c r="F47" s="13">
        <v>709.1</v>
      </c>
      <c r="G47" s="5">
        <v>0</v>
      </c>
      <c r="H47" s="5">
        <v>67</v>
      </c>
      <c r="I47" s="5">
        <v>6751</v>
      </c>
      <c r="J47" s="32">
        <f>H47/I47</f>
        <v>9.9244556362020446E-3</v>
      </c>
      <c r="K47" s="13">
        <f>G47/86400000</f>
        <v>0</v>
      </c>
      <c r="L47" s="13">
        <f>100-K47</f>
        <v>100</v>
      </c>
    </row>
    <row r="48" spans="2:12" ht="12.75" customHeight="1">
      <c r="B48" s="21">
        <v>44137</v>
      </c>
      <c r="C48" s="13">
        <v>2463.3020000000001</v>
      </c>
      <c r="D48" s="13">
        <v>1203.8666666666668</v>
      </c>
      <c r="E48" s="13">
        <v>3102.4549999999999</v>
      </c>
      <c r="F48" s="13">
        <v>719.58</v>
      </c>
      <c r="G48" s="5">
        <v>0</v>
      </c>
      <c r="H48" s="5">
        <v>85</v>
      </c>
      <c r="I48" s="5">
        <v>13320</v>
      </c>
      <c r="J48" s="32">
        <f t="shared" ref="J48:J75" si="8">H48/I48</f>
        <v>6.3813813813813815E-3</v>
      </c>
      <c r="K48" s="13">
        <f t="shared" ref="K48:K75" si="9">G48/86400000</f>
        <v>0</v>
      </c>
      <c r="L48" s="13">
        <f t="shared" ref="L48:L75" si="10">100-K48</f>
        <v>100</v>
      </c>
    </row>
    <row r="49" spans="2:12" ht="12.75" customHeight="1">
      <c r="B49" s="31">
        <v>44138</v>
      </c>
      <c r="C49" s="13">
        <v>2125.8360000000002</v>
      </c>
      <c r="D49" s="13">
        <v>995.21</v>
      </c>
      <c r="E49" s="13">
        <v>2571.7750000000001</v>
      </c>
      <c r="F49" s="13">
        <v>682.02</v>
      </c>
      <c r="G49" s="5">
        <v>0</v>
      </c>
      <c r="H49" s="5">
        <v>62</v>
      </c>
      <c r="I49" s="5">
        <v>10926</v>
      </c>
      <c r="J49" s="32">
        <f t="shared" si="8"/>
        <v>5.6745377997437308E-3</v>
      </c>
      <c r="K49" s="13">
        <f t="shared" si="9"/>
        <v>0</v>
      </c>
      <c r="L49" s="13">
        <f t="shared" si="10"/>
        <v>100</v>
      </c>
    </row>
    <row r="50" spans="2:12" ht="12.75" customHeight="1">
      <c r="B50" s="21">
        <v>44139</v>
      </c>
      <c r="C50" s="13">
        <v>2008.4580000000001</v>
      </c>
      <c r="D50" s="13">
        <v>910.71666666666658</v>
      </c>
      <c r="E50" s="13">
        <v>2405.0699999999997</v>
      </c>
      <c r="F50" s="13">
        <v>665.68000000000006</v>
      </c>
      <c r="G50" s="5">
        <v>0</v>
      </c>
      <c r="H50" s="5">
        <v>82</v>
      </c>
      <c r="I50" s="5">
        <v>10212</v>
      </c>
      <c r="J50" s="32">
        <f t="shared" si="8"/>
        <v>8.0297688993341172E-3</v>
      </c>
      <c r="K50" s="13">
        <f t="shared" si="9"/>
        <v>0</v>
      </c>
      <c r="L50" s="13">
        <f t="shared" si="10"/>
        <v>100</v>
      </c>
    </row>
    <row r="51" spans="2:12" ht="12.75" customHeight="1">
      <c r="B51" s="21">
        <v>44140</v>
      </c>
      <c r="C51" s="13">
        <v>2061.5720000000001</v>
      </c>
      <c r="D51" s="13">
        <v>916.88666666666666</v>
      </c>
      <c r="E51" s="13">
        <v>2528.6000000000004</v>
      </c>
      <c r="F51" s="13">
        <v>668.61</v>
      </c>
      <c r="G51" s="5">
        <v>0</v>
      </c>
      <c r="H51" s="5">
        <v>65</v>
      </c>
      <c r="I51" s="5">
        <v>9595</v>
      </c>
      <c r="J51" s="32">
        <f t="shared" si="8"/>
        <v>6.7743616466909851E-3</v>
      </c>
      <c r="K51" s="13">
        <f t="shared" si="9"/>
        <v>0</v>
      </c>
      <c r="L51" s="13">
        <f t="shared" si="10"/>
        <v>100</v>
      </c>
    </row>
    <row r="52" spans="2:12" ht="12.75" customHeight="1">
      <c r="B52" s="20">
        <v>44141</v>
      </c>
      <c r="C52" s="13">
        <v>1936.0880000000002</v>
      </c>
      <c r="D52" s="13">
        <v>940.41333333333341</v>
      </c>
      <c r="E52" s="13">
        <v>2179.6000000000004</v>
      </c>
      <c r="F52" s="13">
        <v>710.87</v>
      </c>
      <c r="G52" s="5">
        <v>0</v>
      </c>
      <c r="H52" s="5">
        <v>52</v>
      </c>
      <c r="I52" s="5">
        <v>4680</v>
      </c>
      <c r="J52" s="32">
        <f t="shared" si="8"/>
        <v>1.1111111111111112E-2</v>
      </c>
      <c r="K52" s="13">
        <f t="shared" si="9"/>
        <v>0</v>
      </c>
      <c r="L52" s="13">
        <f t="shared" si="10"/>
        <v>100</v>
      </c>
    </row>
    <row r="53" spans="2:12" ht="12.75" customHeight="1">
      <c r="B53" s="20">
        <v>44142</v>
      </c>
      <c r="C53" s="13">
        <v>1859.8380000000002</v>
      </c>
      <c r="D53" s="13">
        <v>876.32666666666671</v>
      </c>
      <c r="E53" s="13">
        <v>2085.105</v>
      </c>
      <c r="F53" s="13">
        <v>732.1</v>
      </c>
      <c r="G53" s="5">
        <v>0</v>
      </c>
      <c r="H53" s="5">
        <v>34</v>
      </c>
      <c r="I53" s="5">
        <v>4379</v>
      </c>
      <c r="J53" s="32">
        <f t="shared" si="8"/>
        <v>7.7643297556519754E-3</v>
      </c>
      <c r="K53" s="13">
        <f t="shared" si="9"/>
        <v>0</v>
      </c>
      <c r="L53" s="13">
        <f t="shared" si="10"/>
        <v>100</v>
      </c>
    </row>
    <row r="54" spans="2:12" ht="12.75" customHeight="1">
      <c r="B54" s="31">
        <v>44143</v>
      </c>
      <c r="C54" s="13">
        <v>2008.4440000000002</v>
      </c>
      <c r="D54" s="13">
        <v>919.39</v>
      </c>
      <c r="E54" s="13">
        <v>2392.0250000000001</v>
      </c>
      <c r="F54" s="13">
        <v>660.92</v>
      </c>
      <c r="G54" s="5">
        <v>0</v>
      </c>
      <c r="H54" s="5">
        <v>78</v>
      </c>
      <c r="I54" s="5">
        <v>10780</v>
      </c>
      <c r="J54" s="32">
        <f t="shared" si="8"/>
        <v>7.2356215213358072E-3</v>
      </c>
      <c r="K54" s="13">
        <f t="shared" si="9"/>
        <v>0</v>
      </c>
      <c r="L54" s="13">
        <f t="shared" si="10"/>
        <v>100</v>
      </c>
    </row>
    <row r="55" spans="2:12" ht="12.75" customHeight="1">
      <c r="B55" s="21">
        <v>44144</v>
      </c>
      <c r="C55" s="13">
        <v>1971.0360000000001</v>
      </c>
      <c r="D55" s="13">
        <v>924.40666666666675</v>
      </c>
      <c r="E55" s="13">
        <v>2290.98</v>
      </c>
      <c r="F55" s="13">
        <v>664.75</v>
      </c>
      <c r="G55" s="5">
        <v>0</v>
      </c>
      <c r="H55" s="5">
        <v>71</v>
      </c>
      <c r="I55" s="5">
        <v>10107</v>
      </c>
      <c r="J55" s="32">
        <f t="shared" si="8"/>
        <v>7.0248342732759476E-3</v>
      </c>
      <c r="K55" s="13">
        <f t="shared" si="9"/>
        <v>0</v>
      </c>
      <c r="L55" s="13">
        <f t="shared" si="10"/>
        <v>100</v>
      </c>
    </row>
    <row r="56" spans="2:12" ht="12.75" customHeight="1">
      <c r="B56" s="31">
        <v>44145</v>
      </c>
      <c r="C56" s="13">
        <v>1992.7679999999996</v>
      </c>
      <c r="D56" s="13">
        <v>907.29</v>
      </c>
      <c r="E56" s="13">
        <v>2370.9849999999997</v>
      </c>
      <c r="F56" s="13">
        <v>686.74</v>
      </c>
      <c r="G56" s="5">
        <v>0</v>
      </c>
      <c r="H56" s="5">
        <v>64</v>
      </c>
      <c r="I56" s="5">
        <v>10762</v>
      </c>
      <c r="J56" s="32">
        <f t="shared" si="8"/>
        <v>5.9468500278758597E-3</v>
      </c>
      <c r="K56" s="13">
        <f t="shared" si="9"/>
        <v>0</v>
      </c>
      <c r="L56" s="13">
        <f t="shared" si="10"/>
        <v>100</v>
      </c>
    </row>
    <row r="57" spans="2:12" ht="12.75" customHeight="1">
      <c r="B57" s="21">
        <v>44146</v>
      </c>
      <c r="C57" s="13">
        <v>2002.1619999999998</v>
      </c>
      <c r="D57" s="13">
        <v>917.82333333333338</v>
      </c>
      <c r="E57" s="13">
        <v>2378.67</v>
      </c>
      <c r="F57" s="13">
        <v>685.46</v>
      </c>
      <c r="G57" s="5">
        <v>0</v>
      </c>
      <c r="H57" s="5">
        <v>100</v>
      </c>
      <c r="I57" s="5">
        <v>10433</v>
      </c>
      <c r="J57" s="32">
        <f t="shared" si="8"/>
        <v>9.5849707658391646E-3</v>
      </c>
      <c r="K57" s="13">
        <f t="shared" si="9"/>
        <v>0</v>
      </c>
      <c r="L57" s="13">
        <f t="shared" si="10"/>
        <v>100</v>
      </c>
    </row>
    <row r="58" spans="2:12" ht="12.75" customHeight="1">
      <c r="B58" s="21">
        <v>44147</v>
      </c>
      <c r="C58" s="13">
        <v>2240.8879999999999</v>
      </c>
      <c r="D58" s="13">
        <v>904.04666666666674</v>
      </c>
      <c r="E58" s="13">
        <v>2996.15</v>
      </c>
      <c r="F58" s="13">
        <v>675.69</v>
      </c>
      <c r="G58" s="5">
        <v>0</v>
      </c>
      <c r="H58" s="5">
        <v>71</v>
      </c>
      <c r="I58" s="5">
        <v>8698</v>
      </c>
      <c r="J58" s="32">
        <f t="shared" si="8"/>
        <v>8.1627960450678314E-3</v>
      </c>
      <c r="K58" s="13">
        <f t="shared" si="9"/>
        <v>0</v>
      </c>
      <c r="L58" s="13">
        <f t="shared" si="10"/>
        <v>100</v>
      </c>
    </row>
    <row r="59" spans="2:12" ht="12.75" customHeight="1">
      <c r="B59" s="20">
        <v>44148</v>
      </c>
      <c r="C59" s="13">
        <v>1932.2040000000002</v>
      </c>
      <c r="D59" s="13">
        <v>940.53000000000009</v>
      </c>
      <c r="E59" s="13">
        <v>2169.7150000000001</v>
      </c>
      <c r="F59" s="13">
        <v>738.5</v>
      </c>
      <c r="G59" s="5">
        <v>0</v>
      </c>
      <c r="H59" s="5">
        <v>41</v>
      </c>
      <c r="I59" s="5">
        <v>4485</v>
      </c>
      <c r="J59" s="32">
        <f t="shared" si="8"/>
        <v>9.1415830546265325E-3</v>
      </c>
      <c r="K59" s="13">
        <f t="shared" si="9"/>
        <v>0</v>
      </c>
      <c r="L59" s="13">
        <f t="shared" si="10"/>
        <v>100</v>
      </c>
    </row>
    <row r="60" spans="2:12" ht="12.75" customHeight="1">
      <c r="B60" s="20">
        <v>44149</v>
      </c>
      <c r="C60" s="13">
        <v>1888.2240000000002</v>
      </c>
      <c r="D60" s="13">
        <v>929.56000000000006</v>
      </c>
      <c r="E60" s="13">
        <v>2076.2200000000003</v>
      </c>
      <c r="F60" s="13">
        <v>751.52</v>
      </c>
      <c r="G60" s="5">
        <v>0</v>
      </c>
      <c r="H60" s="5">
        <v>37</v>
      </c>
      <c r="I60" s="5">
        <v>4097</v>
      </c>
      <c r="J60" s="32">
        <f t="shared" si="8"/>
        <v>9.0309982914327548E-3</v>
      </c>
      <c r="K60" s="13">
        <f t="shared" si="9"/>
        <v>0</v>
      </c>
      <c r="L60" s="13">
        <f t="shared" si="10"/>
        <v>100</v>
      </c>
    </row>
    <row r="61" spans="2:12" ht="12.75" customHeight="1">
      <c r="B61" s="31">
        <v>44150</v>
      </c>
      <c r="C61" s="13">
        <v>1936.0879999999997</v>
      </c>
      <c r="D61" s="13">
        <v>898.01333333333332</v>
      </c>
      <c r="E61" s="13">
        <v>2243.1999999999998</v>
      </c>
      <c r="F61" s="13">
        <v>684.16</v>
      </c>
      <c r="G61" s="5">
        <v>0</v>
      </c>
      <c r="H61" s="5">
        <v>77</v>
      </c>
      <c r="I61" s="5">
        <v>11925</v>
      </c>
      <c r="J61" s="32">
        <f t="shared" si="8"/>
        <v>6.4570230607966456E-3</v>
      </c>
      <c r="K61" s="13">
        <f t="shared" si="9"/>
        <v>0</v>
      </c>
      <c r="L61" s="13">
        <f t="shared" si="10"/>
        <v>100</v>
      </c>
    </row>
    <row r="62" spans="2:12" ht="12.75" customHeight="1">
      <c r="B62" s="21">
        <v>44151</v>
      </c>
      <c r="C62" s="13">
        <v>1935.4939999999999</v>
      </c>
      <c r="D62" s="13">
        <v>846.32</v>
      </c>
      <c r="E62" s="13">
        <v>2319.2550000000001</v>
      </c>
      <c r="F62" s="13">
        <v>688.7</v>
      </c>
      <c r="G62" s="5">
        <v>0</v>
      </c>
      <c r="H62" s="5">
        <v>48</v>
      </c>
      <c r="I62" s="5">
        <v>10851</v>
      </c>
      <c r="J62" s="32">
        <f t="shared" si="8"/>
        <v>4.4235554326790159E-3</v>
      </c>
      <c r="K62" s="13">
        <f t="shared" si="9"/>
        <v>0</v>
      </c>
      <c r="L62" s="13">
        <f t="shared" si="10"/>
        <v>100</v>
      </c>
    </row>
    <row r="63" spans="2:12" ht="12.75" customHeight="1">
      <c r="B63" s="31">
        <v>44152</v>
      </c>
      <c r="C63" s="13">
        <v>1919.432</v>
      </c>
      <c r="D63" s="13">
        <v>862.80000000000007</v>
      </c>
      <c r="E63" s="13">
        <v>2254.38</v>
      </c>
      <c r="F63" s="13">
        <v>677.97</v>
      </c>
      <c r="G63" s="5">
        <v>0</v>
      </c>
      <c r="H63" s="5">
        <v>79</v>
      </c>
      <c r="I63" s="5">
        <v>10203</v>
      </c>
      <c r="J63" s="32">
        <f t="shared" si="8"/>
        <v>7.742820738998334E-3</v>
      </c>
      <c r="K63" s="13">
        <f t="shared" si="9"/>
        <v>0</v>
      </c>
      <c r="L63" s="13">
        <f t="shared" si="10"/>
        <v>100</v>
      </c>
    </row>
    <row r="64" spans="2:12" ht="12.75" customHeight="1">
      <c r="B64" s="21">
        <v>44153</v>
      </c>
      <c r="C64" s="13">
        <v>1907.2779999999998</v>
      </c>
      <c r="D64" s="13">
        <v>858.18999999999994</v>
      </c>
      <c r="E64" s="13">
        <v>2230.91</v>
      </c>
      <c r="F64" s="13">
        <v>687.35</v>
      </c>
      <c r="G64" s="5">
        <v>0</v>
      </c>
      <c r="H64" s="5">
        <v>103</v>
      </c>
      <c r="I64" s="5">
        <v>9156</v>
      </c>
      <c r="J64" s="32">
        <f t="shared" si="8"/>
        <v>1.1249453910004368E-2</v>
      </c>
      <c r="K64" s="13">
        <f t="shared" si="9"/>
        <v>0</v>
      </c>
      <c r="L64" s="13">
        <f t="shared" si="10"/>
        <v>100</v>
      </c>
    </row>
    <row r="65" spans="2:12" ht="12.75" customHeight="1">
      <c r="B65" s="21">
        <v>44154</v>
      </c>
      <c r="C65" s="13">
        <v>1973.3019999999997</v>
      </c>
      <c r="D65" s="13">
        <v>881.4799999999999</v>
      </c>
      <c r="E65" s="13">
        <v>2361.0349999999999</v>
      </c>
      <c r="F65" s="13">
        <v>678.14</v>
      </c>
      <c r="G65" s="5">
        <v>0</v>
      </c>
      <c r="H65" s="5">
        <v>81</v>
      </c>
      <c r="I65" s="5">
        <v>8799</v>
      </c>
      <c r="J65" s="32">
        <f t="shared" si="8"/>
        <v>9.2055915444936923E-3</v>
      </c>
      <c r="K65" s="13">
        <f t="shared" si="9"/>
        <v>0</v>
      </c>
      <c r="L65" s="13">
        <f t="shared" si="10"/>
        <v>100</v>
      </c>
    </row>
    <row r="66" spans="2:12" ht="12.75" customHeight="1">
      <c r="B66" s="20">
        <v>44155</v>
      </c>
      <c r="C66" s="13">
        <v>1940.962</v>
      </c>
      <c r="D66" s="13">
        <v>933.44333333333327</v>
      </c>
      <c r="E66" s="13">
        <v>2202.2399999999998</v>
      </c>
      <c r="F66" s="13">
        <v>748.47</v>
      </c>
      <c r="G66" s="5">
        <v>0</v>
      </c>
      <c r="H66" s="5">
        <v>33</v>
      </c>
      <c r="I66" s="5">
        <v>4633</v>
      </c>
      <c r="J66" s="32">
        <f t="shared" si="8"/>
        <v>7.1228145909777683E-3</v>
      </c>
      <c r="K66" s="13">
        <f t="shared" si="9"/>
        <v>0</v>
      </c>
      <c r="L66" s="13">
        <f t="shared" si="10"/>
        <v>100</v>
      </c>
    </row>
    <row r="67" spans="2:12" ht="12.75" customHeight="1">
      <c r="B67" s="20">
        <v>44156</v>
      </c>
      <c r="C67" s="13">
        <v>2074.6760000000004</v>
      </c>
      <c r="D67" s="13">
        <v>1264.2333333333333</v>
      </c>
      <c r="E67" s="13">
        <v>2040.3400000000001</v>
      </c>
      <c r="F67" s="13">
        <v>743.03</v>
      </c>
      <c r="G67" s="5">
        <v>0</v>
      </c>
      <c r="H67" s="5">
        <v>32</v>
      </c>
      <c r="I67" s="5">
        <v>4373</v>
      </c>
      <c r="J67" s="32">
        <f t="shared" si="8"/>
        <v>7.3176309169906244E-3</v>
      </c>
      <c r="K67" s="13">
        <f t="shared" si="9"/>
        <v>0</v>
      </c>
      <c r="L67" s="13">
        <f t="shared" si="10"/>
        <v>100</v>
      </c>
    </row>
    <row r="68" spans="2:12" ht="12.75" customHeight="1">
      <c r="B68" s="31">
        <v>44157</v>
      </c>
      <c r="C68" s="13">
        <v>2036.346</v>
      </c>
      <c r="D68" s="13">
        <v>928.19333333333327</v>
      </c>
      <c r="E68" s="13">
        <v>2448.5749999999998</v>
      </c>
      <c r="F68" s="13">
        <v>686.61</v>
      </c>
      <c r="G68" s="5">
        <v>0</v>
      </c>
      <c r="H68" s="5">
        <v>61</v>
      </c>
      <c r="I68" s="5">
        <v>10720</v>
      </c>
      <c r="J68" s="32">
        <f t="shared" si="8"/>
        <v>5.6902985074626863E-3</v>
      </c>
      <c r="K68" s="13">
        <f t="shared" si="9"/>
        <v>0</v>
      </c>
      <c r="L68" s="13">
        <f t="shared" si="10"/>
        <v>100</v>
      </c>
    </row>
    <row r="69" spans="2:12" ht="12.75" customHeight="1">
      <c r="B69" s="21">
        <v>44158</v>
      </c>
      <c r="C69" s="13">
        <v>1925.2460000000003</v>
      </c>
      <c r="D69" s="13">
        <v>892.69333333333327</v>
      </c>
      <c r="E69" s="13">
        <v>2224.0749999999998</v>
      </c>
      <c r="F69" s="13">
        <v>673.11</v>
      </c>
      <c r="G69" s="5">
        <v>0</v>
      </c>
      <c r="H69" s="5">
        <v>81</v>
      </c>
      <c r="I69" s="5">
        <v>9532</v>
      </c>
      <c r="J69" s="32">
        <f t="shared" si="8"/>
        <v>8.4976919848929917E-3</v>
      </c>
      <c r="K69" s="13">
        <f t="shared" si="9"/>
        <v>0</v>
      </c>
      <c r="L69" s="13">
        <f t="shared" si="10"/>
        <v>100</v>
      </c>
    </row>
    <row r="70" spans="2:12" ht="12.75" customHeight="1">
      <c r="B70" s="31">
        <v>44159</v>
      </c>
      <c r="C70" s="13">
        <v>1936.2440000000001</v>
      </c>
      <c r="D70" s="13">
        <v>917.08666666666659</v>
      </c>
      <c r="E70" s="13">
        <v>2214.98</v>
      </c>
      <c r="F70" s="13">
        <v>688.9</v>
      </c>
      <c r="G70" s="5">
        <v>0</v>
      </c>
      <c r="H70" s="5">
        <v>58</v>
      </c>
      <c r="I70" s="5">
        <v>9095</v>
      </c>
      <c r="J70" s="32">
        <f t="shared" si="8"/>
        <v>6.3771302913688838E-3</v>
      </c>
      <c r="K70" s="13">
        <f t="shared" si="9"/>
        <v>0</v>
      </c>
      <c r="L70" s="13">
        <f t="shared" si="10"/>
        <v>100</v>
      </c>
    </row>
    <row r="71" spans="2:12" ht="12.75" customHeight="1">
      <c r="B71" s="21">
        <v>44160</v>
      </c>
      <c r="C71" s="13">
        <v>1940.0160000000001</v>
      </c>
      <c r="D71" s="13">
        <v>906.35</v>
      </c>
      <c r="E71" s="13">
        <v>2240.5149999999999</v>
      </c>
      <c r="F71" s="13">
        <v>701.55</v>
      </c>
      <c r="G71" s="5">
        <v>0</v>
      </c>
      <c r="H71" s="5">
        <v>56</v>
      </c>
      <c r="I71" s="5">
        <v>9148</v>
      </c>
      <c r="J71" s="32">
        <f t="shared" si="8"/>
        <v>6.121556624398776E-3</v>
      </c>
      <c r="K71" s="13">
        <f t="shared" si="9"/>
        <v>0</v>
      </c>
      <c r="L71" s="13">
        <f t="shared" si="10"/>
        <v>100</v>
      </c>
    </row>
    <row r="72" spans="2:12" ht="12.75" customHeight="1">
      <c r="B72" s="21">
        <v>44161</v>
      </c>
      <c r="C72" s="13">
        <v>1948.0040000000001</v>
      </c>
      <c r="D72" s="13">
        <v>894.36333333333334</v>
      </c>
      <c r="E72" s="13">
        <v>2278.4650000000001</v>
      </c>
      <c r="F72" s="13">
        <v>688.42</v>
      </c>
      <c r="G72" s="5">
        <v>0</v>
      </c>
      <c r="H72" s="5">
        <v>56</v>
      </c>
      <c r="I72" s="5">
        <v>10371</v>
      </c>
      <c r="J72" s="32">
        <f t="shared" si="8"/>
        <v>5.3996721627615468E-3</v>
      </c>
      <c r="K72" s="13">
        <f t="shared" si="9"/>
        <v>0</v>
      </c>
      <c r="L72" s="13">
        <f t="shared" si="10"/>
        <v>100</v>
      </c>
    </row>
    <row r="73" spans="2:12" ht="12.75" customHeight="1">
      <c r="B73" s="20">
        <v>44162</v>
      </c>
      <c r="C73" s="13">
        <v>1900.5900000000001</v>
      </c>
      <c r="D73" s="13">
        <v>899.54</v>
      </c>
      <c r="E73" s="13">
        <v>2152.165</v>
      </c>
      <c r="F73" s="13">
        <v>750.18000000000006</v>
      </c>
      <c r="G73" s="5">
        <v>0</v>
      </c>
      <c r="H73" s="5">
        <v>45</v>
      </c>
      <c r="I73" s="5">
        <v>5687</v>
      </c>
      <c r="J73" s="32">
        <f t="shared" si="8"/>
        <v>7.912783541410234E-3</v>
      </c>
      <c r="K73" s="13">
        <f t="shared" si="9"/>
        <v>0</v>
      </c>
      <c r="L73" s="13">
        <f t="shared" si="10"/>
        <v>100</v>
      </c>
    </row>
    <row r="74" spans="2:12" ht="12.75" customHeight="1">
      <c r="B74" s="20">
        <v>44163</v>
      </c>
      <c r="C74" s="13">
        <v>1830.9720000000002</v>
      </c>
      <c r="D74" s="13">
        <v>847.31666666666661</v>
      </c>
      <c r="E74" s="13">
        <v>2056.4549999999999</v>
      </c>
      <c r="F74" s="13">
        <v>735</v>
      </c>
      <c r="G74" s="5">
        <v>0</v>
      </c>
      <c r="H74" s="5">
        <v>43</v>
      </c>
      <c r="I74" s="5">
        <v>4929</v>
      </c>
      <c r="J74" s="32">
        <f t="shared" si="8"/>
        <v>8.7238790829782913E-3</v>
      </c>
      <c r="K74" s="13">
        <f t="shared" si="9"/>
        <v>0</v>
      </c>
      <c r="L74" s="13">
        <f t="shared" si="10"/>
        <v>100</v>
      </c>
    </row>
    <row r="75" spans="2:12" ht="12.75" customHeight="1">
      <c r="B75" s="31">
        <v>44164</v>
      </c>
      <c r="C75" s="13">
        <v>1888.8759999999997</v>
      </c>
      <c r="D75" s="13">
        <v>866.47333333333336</v>
      </c>
      <c r="E75" s="13">
        <v>2172.48</v>
      </c>
      <c r="F75" s="13">
        <v>666.08</v>
      </c>
      <c r="G75" s="5">
        <v>0</v>
      </c>
      <c r="H75" s="5">
        <v>57</v>
      </c>
      <c r="I75" s="5">
        <v>11467</v>
      </c>
      <c r="J75" s="32">
        <f t="shared" si="8"/>
        <v>4.9707857329728787E-3</v>
      </c>
      <c r="K75" s="13">
        <f t="shared" si="9"/>
        <v>0</v>
      </c>
      <c r="L75" s="13">
        <f t="shared" si="10"/>
        <v>100</v>
      </c>
    </row>
    <row r="76" spans="2:12" ht="12.75" customHeight="1">
      <c r="B76" s="21">
        <v>44165</v>
      </c>
      <c r="C76" s="13">
        <v>1886.5800000000004</v>
      </c>
      <c r="D76" s="13">
        <v>849.23</v>
      </c>
      <c r="E76" s="13">
        <v>2192.605</v>
      </c>
      <c r="F76" s="13">
        <v>666.79</v>
      </c>
      <c r="G76" s="5">
        <v>0</v>
      </c>
      <c r="H76" s="5">
        <v>118</v>
      </c>
      <c r="I76" s="5">
        <v>11739</v>
      </c>
      <c r="J76" s="32">
        <f t="shared" ref="J76" si="11">H76/I76</f>
        <v>1.0051963540335633E-2</v>
      </c>
      <c r="K76" s="13">
        <f t="shared" ref="K76" si="12">G76/86400000</f>
        <v>0</v>
      </c>
      <c r="L76" s="13">
        <f t="shared" ref="L76" si="13">100-K76</f>
        <v>100</v>
      </c>
    </row>
    <row r="77" spans="2:12" ht="12.75" customHeight="1">
      <c r="B77" s="31"/>
      <c r="C77" s="13"/>
      <c r="D77" s="13"/>
      <c r="E77" s="13"/>
      <c r="F77" s="13"/>
      <c r="G77" s="5"/>
      <c r="H77" s="5"/>
      <c r="I77" s="5"/>
      <c r="J77" s="32"/>
      <c r="K77" s="13"/>
      <c r="L77" s="13"/>
    </row>
    <row r="78" spans="2:12">
      <c r="B78" s="15" t="s">
        <v>2</v>
      </c>
      <c r="C78" s="16">
        <v>297207.85000000003</v>
      </c>
      <c r="D78" s="16">
        <v>83012.73</v>
      </c>
      <c r="E78" s="16">
        <v>139195.12</v>
      </c>
      <c r="F78" s="16">
        <v>20916.000000000004</v>
      </c>
      <c r="G78" s="16">
        <f t="shared" ref="G78" si="14">SUM(G47:G77)</f>
        <v>0</v>
      </c>
      <c r="H78" s="16">
        <v>1937</v>
      </c>
      <c r="I78" s="16">
        <v>261853</v>
      </c>
      <c r="J78" s="30" t="s">
        <v>34</v>
      </c>
      <c r="K78" s="17" t="s">
        <v>34</v>
      </c>
      <c r="L78" s="17" t="s">
        <v>34</v>
      </c>
    </row>
    <row r="79" spans="2:12" ht="25.5">
      <c r="B79" s="19" t="s">
        <v>3</v>
      </c>
      <c r="C79" s="18">
        <v>1981.3856666666663</v>
      </c>
      <c r="D79" s="18">
        <v>922.36366666666663</v>
      </c>
      <c r="E79" s="18">
        <v>2319.9186666666665</v>
      </c>
      <c r="F79" s="18">
        <v>697.20000000000016</v>
      </c>
      <c r="G79" s="18">
        <f t="shared" ref="G79:L79" si="15">AVERAGE(G47:G77)</f>
        <v>0</v>
      </c>
      <c r="H79" s="18">
        <v>64.566666666666663</v>
      </c>
      <c r="I79" s="18">
        <v>8728.4333333333325</v>
      </c>
      <c r="J79" s="33">
        <f t="shared" si="15"/>
        <v>7.6350750624363866E-3</v>
      </c>
      <c r="K79" s="18">
        <f t="shared" si="15"/>
        <v>0</v>
      </c>
      <c r="L79" s="18">
        <f t="shared" si="15"/>
        <v>100</v>
      </c>
    </row>
    <row r="82" spans="2:12" hidden="1">
      <c r="B82" s="1" t="s">
        <v>35</v>
      </c>
      <c r="C82" s="11">
        <v>1</v>
      </c>
      <c r="D82" s="11">
        <v>2</v>
      </c>
      <c r="E82" s="11">
        <v>3</v>
      </c>
      <c r="F82" s="11">
        <v>4</v>
      </c>
      <c r="G82" s="11">
        <v>5</v>
      </c>
      <c r="H82" s="11">
        <v>6</v>
      </c>
      <c r="I82" s="11">
        <v>7</v>
      </c>
      <c r="J82" s="11">
        <v>8</v>
      </c>
      <c r="K82" s="11">
        <v>9</v>
      </c>
      <c r="L82" s="11">
        <v>10</v>
      </c>
    </row>
    <row r="83" spans="2:12" hidden="1">
      <c r="B83" s="1" t="s">
        <v>35</v>
      </c>
      <c r="C83" s="11">
        <v>1</v>
      </c>
      <c r="D83" s="11"/>
      <c r="E83" s="11"/>
      <c r="F83" s="11"/>
      <c r="G83" s="11">
        <v>2</v>
      </c>
      <c r="H83" s="11">
        <v>3</v>
      </c>
      <c r="I83" s="11">
        <v>4</v>
      </c>
      <c r="J83" s="11">
        <v>5</v>
      </c>
      <c r="K83" s="11">
        <v>6</v>
      </c>
      <c r="L83" s="11">
        <v>7</v>
      </c>
    </row>
    <row r="84" spans="2:12" ht="25.5">
      <c r="B84" s="6" t="s">
        <v>7</v>
      </c>
      <c r="C84" s="2" t="s">
        <v>44</v>
      </c>
      <c r="D84" s="37" t="s">
        <v>42</v>
      </c>
      <c r="E84" s="38"/>
      <c r="F84" s="39"/>
      <c r="G84" s="37" t="s">
        <v>44</v>
      </c>
      <c r="H84" s="38"/>
      <c r="I84" s="38"/>
      <c r="J84" s="38"/>
      <c r="K84" s="38"/>
      <c r="L84" s="39"/>
    </row>
    <row r="85" spans="2:12" ht="48">
      <c r="B85" s="7" t="s">
        <v>13</v>
      </c>
      <c r="C85" s="9"/>
      <c r="D85" s="10" t="s">
        <v>38</v>
      </c>
      <c r="E85" s="10" t="s">
        <v>39</v>
      </c>
      <c r="F85" s="10" t="s">
        <v>40</v>
      </c>
      <c r="G85" s="10"/>
      <c r="H85" s="10" t="s">
        <v>36</v>
      </c>
      <c r="I85" s="10" t="s">
        <v>15</v>
      </c>
      <c r="J85" s="10" t="s">
        <v>22</v>
      </c>
      <c r="K85" s="10" t="s">
        <v>23</v>
      </c>
      <c r="L85" s="10" t="s">
        <v>24</v>
      </c>
    </row>
    <row r="86" spans="2:12">
      <c r="B86" s="3" t="s">
        <v>1</v>
      </c>
      <c r="C86" s="12" t="s">
        <v>25</v>
      </c>
      <c r="D86" s="12" t="s">
        <v>25</v>
      </c>
      <c r="E86" s="12" t="s">
        <v>25</v>
      </c>
      <c r="F86" s="12" t="s">
        <v>25</v>
      </c>
      <c r="G86" s="12" t="s">
        <v>26</v>
      </c>
      <c r="H86" s="12" t="s">
        <v>28</v>
      </c>
      <c r="I86" s="12" t="s">
        <v>27</v>
      </c>
      <c r="J86" s="12" t="s">
        <v>30</v>
      </c>
      <c r="K86" s="12" t="s">
        <v>32</v>
      </c>
      <c r="L86" s="12" t="s">
        <v>33</v>
      </c>
    </row>
    <row r="87" spans="2:12" ht="12.75" customHeight="1">
      <c r="B87" s="31">
        <v>44166</v>
      </c>
      <c r="C87" s="13">
        <v>1926.8399999999997</v>
      </c>
      <c r="D87" s="13">
        <v>873.41666666666663</v>
      </c>
      <c r="E87" s="13">
        <v>2256.9749999999999</v>
      </c>
      <c r="F87" s="13">
        <v>669.02</v>
      </c>
      <c r="G87" s="5">
        <v>0</v>
      </c>
      <c r="H87" s="5">
        <v>80</v>
      </c>
      <c r="I87" s="5">
        <v>12883</v>
      </c>
      <c r="J87" s="32">
        <f>H87/I87</f>
        <v>6.2097337576651401E-3</v>
      </c>
      <c r="K87" s="13">
        <f>G87/86400000</f>
        <v>0</v>
      </c>
      <c r="L87" s="13">
        <f>100-K87</f>
        <v>100</v>
      </c>
    </row>
    <row r="88" spans="2:12" ht="12.75" customHeight="1">
      <c r="B88" s="21">
        <v>44167</v>
      </c>
      <c r="C88" s="13">
        <v>1875.0199999999998</v>
      </c>
      <c r="D88" s="13">
        <v>856.50666666666666</v>
      </c>
      <c r="E88" s="13">
        <v>2152.79</v>
      </c>
      <c r="F88" s="13">
        <v>671.4</v>
      </c>
      <c r="G88" s="5">
        <v>0</v>
      </c>
      <c r="H88" s="5">
        <v>70</v>
      </c>
      <c r="I88" s="5">
        <v>10981</v>
      </c>
      <c r="J88" s="32">
        <f t="shared" ref="J88:J116" si="16">H88/I88</f>
        <v>6.3746471177488391E-3</v>
      </c>
      <c r="K88" s="13">
        <f t="shared" ref="K88:K116" si="17">G88/86400000</f>
        <v>0</v>
      </c>
      <c r="L88" s="13">
        <f t="shared" ref="L88:L116" si="18">100-K88</f>
        <v>100</v>
      </c>
    </row>
    <row r="89" spans="2:12" ht="12.75" customHeight="1">
      <c r="B89" s="21">
        <v>44168</v>
      </c>
      <c r="C89" s="13">
        <v>1873.6419999999998</v>
      </c>
      <c r="D89" s="13">
        <v>852.2733333333332</v>
      </c>
      <c r="E89" s="13">
        <v>2155.6949999999997</v>
      </c>
      <c r="F89" s="13">
        <v>672.79</v>
      </c>
      <c r="G89" s="5">
        <v>0</v>
      </c>
      <c r="H89" s="5">
        <v>67</v>
      </c>
      <c r="I89" s="5">
        <v>10055</v>
      </c>
      <c r="J89" s="32">
        <f t="shared" si="16"/>
        <v>6.6633515663848831E-3</v>
      </c>
      <c r="K89" s="13">
        <f t="shared" si="17"/>
        <v>0</v>
      </c>
      <c r="L89" s="13">
        <f t="shared" si="18"/>
        <v>100</v>
      </c>
    </row>
    <row r="90" spans="2:12" ht="12.75" customHeight="1">
      <c r="B90" s="20">
        <v>44169</v>
      </c>
      <c r="C90" s="13">
        <v>1897.348</v>
      </c>
      <c r="D90" s="13">
        <v>932.25999999999988</v>
      </c>
      <c r="E90" s="13">
        <v>2094.98</v>
      </c>
      <c r="F90" s="13">
        <v>737.18000000000006</v>
      </c>
      <c r="G90" s="5">
        <v>0</v>
      </c>
      <c r="H90" s="5">
        <v>53</v>
      </c>
      <c r="I90" s="5">
        <v>5361</v>
      </c>
      <c r="J90" s="32">
        <f t="shared" si="16"/>
        <v>9.886215258347323E-3</v>
      </c>
      <c r="K90" s="13">
        <f t="shared" si="17"/>
        <v>0</v>
      </c>
      <c r="L90" s="13">
        <f t="shared" si="18"/>
        <v>100</v>
      </c>
    </row>
    <row r="91" spans="2:12" ht="12.75" customHeight="1">
      <c r="B91" s="20">
        <v>44170</v>
      </c>
      <c r="C91" s="13">
        <v>1784.4299999999998</v>
      </c>
      <c r="D91" s="13">
        <v>825.70000000000016</v>
      </c>
      <c r="E91" s="13">
        <v>1972.5249999999999</v>
      </c>
      <c r="F91" s="13">
        <v>715.41</v>
      </c>
      <c r="G91" s="5">
        <v>0</v>
      </c>
      <c r="H91" s="5">
        <v>39</v>
      </c>
      <c r="I91" s="5">
        <v>4305</v>
      </c>
      <c r="J91" s="32">
        <f t="shared" si="16"/>
        <v>9.0592334494773528E-3</v>
      </c>
      <c r="K91" s="13">
        <f t="shared" si="17"/>
        <v>0</v>
      </c>
      <c r="L91" s="13">
        <f t="shared" si="18"/>
        <v>100</v>
      </c>
    </row>
    <row r="92" spans="2:12" ht="12.75" customHeight="1">
      <c r="B92" s="31">
        <v>44171</v>
      </c>
      <c r="C92" s="13">
        <v>1909.9860000000001</v>
      </c>
      <c r="D92" s="13">
        <v>859.32666666666671</v>
      </c>
      <c r="E92" s="13">
        <v>2235.9749999999999</v>
      </c>
      <c r="F92" s="13">
        <v>665.16</v>
      </c>
      <c r="G92" s="5">
        <v>0</v>
      </c>
      <c r="H92" s="5">
        <v>65</v>
      </c>
      <c r="I92" s="5">
        <v>11666</v>
      </c>
      <c r="J92" s="32">
        <f t="shared" si="16"/>
        <v>5.57174695696897E-3</v>
      </c>
      <c r="K92" s="13">
        <f t="shared" si="17"/>
        <v>0</v>
      </c>
      <c r="L92" s="13">
        <f t="shared" si="18"/>
        <v>100</v>
      </c>
    </row>
    <row r="93" spans="2:12" ht="12.75" customHeight="1">
      <c r="B93" s="31">
        <v>44172</v>
      </c>
      <c r="C93" s="13">
        <v>1873.02</v>
      </c>
      <c r="D93" s="13">
        <v>877.85</v>
      </c>
      <c r="E93" s="13">
        <v>2115.7750000000001</v>
      </c>
      <c r="F93" s="13">
        <v>711.96</v>
      </c>
      <c r="G93" s="5">
        <v>0</v>
      </c>
      <c r="H93" s="5">
        <v>45</v>
      </c>
      <c r="I93" s="5">
        <v>10137</v>
      </c>
      <c r="J93" s="32">
        <f t="shared" si="16"/>
        <v>4.4391831902929864E-3</v>
      </c>
      <c r="K93" s="13">
        <f t="shared" si="17"/>
        <v>0</v>
      </c>
      <c r="L93" s="13">
        <f t="shared" si="18"/>
        <v>100</v>
      </c>
    </row>
    <row r="94" spans="2:12" ht="12.75" customHeight="1">
      <c r="B94" s="31">
        <v>44173</v>
      </c>
      <c r="C94" s="13">
        <v>1793.5459999999998</v>
      </c>
      <c r="D94" s="13">
        <v>834.65333333333331</v>
      </c>
      <c r="E94" s="13">
        <v>1981.885</v>
      </c>
      <c r="F94" s="13">
        <v>697.37</v>
      </c>
      <c r="G94" s="5">
        <v>0</v>
      </c>
      <c r="H94" s="5">
        <v>33</v>
      </c>
      <c r="I94" s="5">
        <v>6357</v>
      </c>
      <c r="J94" s="32">
        <f t="shared" si="16"/>
        <v>5.1911278905143934E-3</v>
      </c>
      <c r="K94" s="13">
        <f t="shared" si="17"/>
        <v>0</v>
      </c>
      <c r="L94" s="13">
        <f t="shared" si="18"/>
        <v>100</v>
      </c>
    </row>
    <row r="95" spans="2:12" ht="12.75" customHeight="1">
      <c r="B95" s="21">
        <v>44174</v>
      </c>
      <c r="C95" s="13">
        <v>3050.3559999999998</v>
      </c>
      <c r="D95" s="13">
        <v>2852.9666666666667</v>
      </c>
      <c r="E95" s="13">
        <v>2096.44</v>
      </c>
      <c r="F95" s="13">
        <v>6624.92</v>
      </c>
      <c r="G95" s="5">
        <v>0</v>
      </c>
      <c r="H95" s="5">
        <v>117</v>
      </c>
      <c r="I95" s="5">
        <v>10973</v>
      </c>
      <c r="J95" s="32">
        <f t="shared" si="16"/>
        <v>1.0662535313952429E-2</v>
      </c>
      <c r="K95" s="13">
        <f t="shared" si="17"/>
        <v>0</v>
      </c>
      <c r="L95" s="13">
        <f t="shared" si="18"/>
        <v>100</v>
      </c>
    </row>
    <row r="96" spans="2:12" ht="12.75" customHeight="1">
      <c r="B96" s="21">
        <v>44175</v>
      </c>
      <c r="C96" s="13">
        <v>1863.4900000000002</v>
      </c>
      <c r="D96" s="13">
        <v>851.43666666666661</v>
      </c>
      <c r="E96" s="13">
        <v>2131.5699999999997</v>
      </c>
      <c r="F96" s="13">
        <v>665.41</v>
      </c>
      <c r="G96" s="5">
        <v>0</v>
      </c>
      <c r="H96" s="5">
        <v>56</v>
      </c>
      <c r="I96" s="5">
        <v>11448</v>
      </c>
      <c r="J96" s="32">
        <f t="shared" si="16"/>
        <v>4.8916841369671558E-3</v>
      </c>
      <c r="K96" s="13">
        <f t="shared" si="17"/>
        <v>0</v>
      </c>
      <c r="L96" s="13">
        <f t="shared" si="18"/>
        <v>100</v>
      </c>
    </row>
    <row r="97" spans="2:12" ht="12.75" customHeight="1">
      <c r="B97" s="20">
        <v>44176</v>
      </c>
      <c r="C97" s="13">
        <v>1930.8340000000001</v>
      </c>
      <c r="D97" s="13">
        <v>985.26666666666677</v>
      </c>
      <c r="E97" s="13">
        <v>2099.1849999999999</v>
      </c>
      <c r="F97" s="13">
        <v>745.69</v>
      </c>
      <c r="G97" s="5">
        <v>0</v>
      </c>
      <c r="H97" s="5">
        <v>30</v>
      </c>
      <c r="I97" s="5">
        <v>5714</v>
      </c>
      <c r="J97" s="32">
        <f t="shared" si="16"/>
        <v>5.250262513125656E-3</v>
      </c>
      <c r="K97" s="13">
        <f t="shared" si="17"/>
        <v>0</v>
      </c>
      <c r="L97" s="13">
        <f t="shared" si="18"/>
        <v>100</v>
      </c>
    </row>
    <row r="98" spans="2:12" ht="12.75" customHeight="1">
      <c r="B98" s="20">
        <v>44177</v>
      </c>
      <c r="C98" s="13">
        <v>2000.366</v>
      </c>
      <c r="D98" s="13">
        <v>1047.8866666666665</v>
      </c>
      <c r="E98" s="13">
        <v>2179.085</v>
      </c>
      <c r="F98" s="13">
        <v>723.47</v>
      </c>
      <c r="G98" s="5">
        <v>0</v>
      </c>
      <c r="H98" s="5">
        <v>46</v>
      </c>
      <c r="I98" s="5">
        <v>5189</v>
      </c>
      <c r="J98" s="32">
        <f t="shared" si="16"/>
        <v>8.864906533050684E-3</v>
      </c>
      <c r="K98" s="13">
        <f t="shared" si="17"/>
        <v>0</v>
      </c>
      <c r="L98" s="13">
        <f t="shared" si="18"/>
        <v>100</v>
      </c>
    </row>
    <row r="99" spans="2:12" ht="12.75" customHeight="1">
      <c r="B99" s="31">
        <v>44178</v>
      </c>
      <c r="C99" s="13">
        <v>1896.5540000000001</v>
      </c>
      <c r="D99" s="13">
        <v>880.86333333333334</v>
      </c>
      <c r="E99" s="13">
        <v>2170.09</v>
      </c>
      <c r="F99" s="13">
        <v>688.13</v>
      </c>
      <c r="G99" s="5">
        <v>0</v>
      </c>
      <c r="H99" s="5">
        <v>102</v>
      </c>
      <c r="I99" s="5">
        <v>12169</v>
      </c>
      <c r="J99" s="32">
        <f t="shared" si="16"/>
        <v>8.3819541457802616E-3</v>
      </c>
      <c r="K99" s="13">
        <f t="shared" si="17"/>
        <v>0</v>
      </c>
      <c r="L99" s="13">
        <f t="shared" si="18"/>
        <v>100</v>
      </c>
    </row>
    <row r="100" spans="2:12" ht="12.75" customHeight="1">
      <c r="B100" s="31">
        <v>44179</v>
      </c>
      <c r="C100" s="13">
        <v>1819.6239999999998</v>
      </c>
      <c r="D100" s="13">
        <v>861.75</v>
      </c>
      <c r="E100" s="13">
        <v>2006.4349999999999</v>
      </c>
      <c r="F100" s="13">
        <v>660.38</v>
      </c>
      <c r="G100" s="5">
        <v>0</v>
      </c>
      <c r="H100" s="5">
        <v>90</v>
      </c>
      <c r="I100" s="5">
        <v>12167</v>
      </c>
      <c r="J100" s="32">
        <f t="shared" si="16"/>
        <v>7.3970576148598664E-3</v>
      </c>
      <c r="K100" s="13">
        <f t="shared" si="17"/>
        <v>0</v>
      </c>
      <c r="L100" s="13">
        <f t="shared" si="18"/>
        <v>100</v>
      </c>
    </row>
    <row r="101" spans="2:12" ht="12.75" customHeight="1">
      <c r="B101" s="31">
        <v>44180</v>
      </c>
      <c r="C101" s="13">
        <v>1787.6420000000003</v>
      </c>
      <c r="D101" s="13">
        <v>861.09666666666669</v>
      </c>
      <c r="E101" s="13">
        <v>1927.46</v>
      </c>
      <c r="F101" s="13">
        <v>658.18000000000006</v>
      </c>
      <c r="G101" s="5">
        <v>0</v>
      </c>
      <c r="H101" s="5">
        <v>78</v>
      </c>
      <c r="I101" s="5">
        <v>13287</v>
      </c>
      <c r="J101" s="32">
        <f t="shared" si="16"/>
        <v>5.870399638744638E-3</v>
      </c>
      <c r="K101" s="13">
        <f t="shared" si="17"/>
        <v>0</v>
      </c>
      <c r="L101" s="13">
        <f t="shared" si="18"/>
        <v>100</v>
      </c>
    </row>
    <row r="102" spans="2:12" ht="12.75" customHeight="1">
      <c r="B102" s="21">
        <v>44181</v>
      </c>
      <c r="C102" s="13">
        <v>1748.5700000000002</v>
      </c>
      <c r="D102" s="13">
        <v>801.16333333333341</v>
      </c>
      <c r="E102" s="13">
        <v>1919.68</v>
      </c>
      <c r="F102" s="13">
        <v>656.08</v>
      </c>
      <c r="G102" s="5">
        <v>0</v>
      </c>
      <c r="H102" s="5">
        <v>57</v>
      </c>
      <c r="I102" s="5">
        <v>12093</v>
      </c>
      <c r="J102" s="32">
        <f t="shared" si="16"/>
        <v>4.7134706028280826E-3</v>
      </c>
      <c r="K102" s="13">
        <f t="shared" si="17"/>
        <v>0</v>
      </c>
      <c r="L102" s="13">
        <f t="shared" si="18"/>
        <v>100</v>
      </c>
    </row>
    <row r="103" spans="2:12" ht="12.75" customHeight="1">
      <c r="B103" s="21">
        <v>44182</v>
      </c>
      <c r="C103" s="13">
        <v>1739.3960000000002</v>
      </c>
      <c r="D103" s="13">
        <v>797.34333333333325</v>
      </c>
      <c r="E103" s="13">
        <v>1902.4750000000001</v>
      </c>
      <c r="F103" s="13">
        <v>649.61</v>
      </c>
      <c r="G103" s="5">
        <v>0</v>
      </c>
      <c r="H103" s="5">
        <v>70</v>
      </c>
      <c r="I103" s="5">
        <v>11102</v>
      </c>
      <c r="J103" s="32">
        <f t="shared" si="16"/>
        <v>6.3051702395964691E-3</v>
      </c>
      <c r="K103" s="13">
        <f t="shared" si="17"/>
        <v>0</v>
      </c>
      <c r="L103" s="13">
        <f t="shared" si="18"/>
        <v>100</v>
      </c>
    </row>
    <row r="104" spans="2:12" ht="12.75" customHeight="1">
      <c r="B104" s="20">
        <v>44183</v>
      </c>
      <c r="C104" s="13">
        <v>1732.3979999999999</v>
      </c>
      <c r="D104" s="13">
        <v>841.23</v>
      </c>
      <c r="E104" s="13">
        <v>1819.1499999999999</v>
      </c>
      <c r="F104" s="13">
        <v>718.25</v>
      </c>
      <c r="G104" s="5">
        <v>0</v>
      </c>
      <c r="H104" s="5">
        <v>25</v>
      </c>
      <c r="I104" s="5">
        <v>5708</v>
      </c>
      <c r="J104" s="32">
        <f t="shared" si="16"/>
        <v>4.3798177995795374E-3</v>
      </c>
      <c r="K104" s="13">
        <f t="shared" si="17"/>
        <v>0</v>
      </c>
      <c r="L104" s="13">
        <f t="shared" si="18"/>
        <v>100</v>
      </c>
    </row>
    <row r="105" spans="2:12" ht="12.75" customHeight="1">
      <c r="B105" s="20">
        <v>44184</v>
      </c>
      <c r="C105" s="13">
        <v>1667.8580000000002</v>
      </c>
      <c r="D105" s="13">
        <v>812.34333333333325</v>
      </c>
      <c r="E105" s="13">
        <v>1701.1299999999999</v>
      </c>
      <c r="F105" s="13">
        <v>710.28</v>
      </c>
      <c r="G105" s="5">
        <v>0</v>
      </c>
      <c r="H105" s="5">
        <v>50</v>
      </c>
      <c r="I105" s="5">
        <v>5483</v>
      </c>
      <c r="J105" s="32">
        <f t="shared" si="16"/>
        <v>9.1190953857377341E-3</v>
      </c>
      <c r="K105" s="13">
        <f t="shared" si="17"/>
        <v>0</v>
      </c>
      <c r="L105" s="13">
        <f t="shared" si="18"/>
        <v>100</v>
      </c>
    </row>
    <row r="106" spans="2:12" ht="12.75" customHeight="1">
      <c r="B106" s="31">
        <v>44185</v>
      </c>
      <c r="C106" s="13">
        <v>1736.614</v>
      </c>
      <c r="D106" s="13">
        <v>809.07</v>
      </c>
      <c r="E106" s="13">
        <v>1877.9299999999998</v>
      </c>
      <c r="F106" s="13">
        <v>646.41999999999996</v>
      </c>
      <c r="G106" s="5">
        <v>0</v>
      </c>
      <c r="H106" s="5">
        <v>70</v>
      </c>
      <c r="I106" s="5">
        <v>12698</v>
      </c>
      <c r="J106" s="32">
        <f t="shared" si="16"/>
        <v>5.512679162072767E-3</v>
      </c>
      <c r="K106" s="13">
        <f t="shared" si="17"/>
        <v>0</v>
      </c>
      <c r="L106" s="13">
        <f t="shared" si="18"/>
        <v>100</v>
      </c>
    </row>
    <row r="107" spans="2:12" ht="12.75" customHeight="1">
      <c r="B107" s="31">
        <v>44186</v>
      </c>
      <c r="C107" s="13">
        <v>1769.048</v>
      </c>
      <c r="D107" s="13">
        <v>864.47333333333336</v>
      </c>
      <c r="E107" s="13">
        <v>1875.9099999999999</v>
      </c>
      <c r="F107" s="13">
        <v>649.34</v>
      </c>
      <c r="G107" s="5">
        <v>0</v>
      </c>
      <c r="H107" s="5">
        <v>73</v>
      </c>
      <c r="I107" s="5">
        <v>11405</v>
      </c>
      <c r="J107" s="32">
        <f t="shared" si="16"/>
        <v>6.4007014467338886E-3</v>
      </c>
      <c r="K107" s="13">
        <f t="shared" si="17"/>
        <v>0</v>
      </c>
      <c r="L107" s="13">
        <f t="shared" si="18"/>
        <v>100</v>
      </c>
    </row>
    <row r="108" spans="2:12" ht="12.75" customHeight="1">
      <c r="B108" s="31">
        <v>44187</v>
      </c>
      <c r="C108" s="13">
        <v>1924.0880000000002</v>
      </c>
      <c r="D108" s="13">
        <v>886.21333333333325</v>
      </c>
      <c r="E108" s="13">
        <v>2230.9</v>
      </c>
      <c r="F108" s="13">
        <v>730.53</v>
      </c>
      <c r="G108" s="5">
        <v>0</v>
      </c>
      <c r="H108" s="5">
        <v>186</v>
      </c>
      <c r="I108" s="5">
        <v>10508</v>
      </c>
      <c r="J108" s="32">
        <f t="shared" si="16"/>
        <v>1.7700799390940235E-2</v>
      </c>
      <c r="K108" s="13">
        <f t="shared" si="17"/>
        <v>0</v>
      </c>
      <c r="L108" s="13">
        <f t="shared" si="18"/>
        <v>100</v>
      </c>
    </row>
    <row r="109" spans="2:12" ht="12.75" customHeight="1">
      <c r="B109" s="21">
        <v>44188</v>
      </c>
      <c r="C109" s="13">
        <v>1717.6440000000002</v>
      </c>
      <c r="D109" s="13">
        <v>831.59</v>
      </c>
      <c r="E109" s="13">
        <v>1796.7250000000001</v>
      </c>
      <c r="F109" s="13">
        <v>656.13</v>
      </c>
      <c r="G109" s="5">
        <v>0</v>
      </c>
      <c r="H109" s="5">
        <v>76</v>
      </c>
      <c r="I109" s="5">
        <v>10552</v>
      </c>
      <c r="J109" s="32">
        <f t="shared" si="16"/>
        <v>7.2024260803639122E-3</v>
      </c>
      <c r="K109" s="13">
        <f t="shared" si="17"/>
        <v>0</v>
      </c>
      <c r="L109" s="13">
        <f t="shared" si="18"/>
        <v>100</v>
      </c>
    </row>
    <row r="110" spans="2:12" ht="12.75" customHeight="1">
      <c r="B110" s="21">
        <v>44189</v>
      </c>
      <c r="C110" s="13">
        <v>1697.5160000000001</v>
      </c>
      <c r="D110" s="13">
        <v>810.66666666666663</v>
      </c>
      <c r="E110" s="13">
        <v>1777.79</v>
      </c>
      <c r="F110" s="13">
        <v>668.7</v>
      </c>
      <c r="G110" s="5">
        <v>0</v>
      </c>
      <c r="H110" s="5">
        <v>30</v>
      </c>
      <c r="I110" s="5">
        <v>7638</v>
      </c>
      <c r="J110" s="32">
        <f t="shared" si="16"/>
        <v>3.927729772191673E-3</v>
      </c>
      <c r="K110" s="13">
        <f t="shared" si="17"/>
        <v>0</v>
      </c>
      <c r="L110" s="13">
        <f t="shared" si="18"/>
        <v>100</v>
      </c>
    </row>
    <row r="111" spans="2:12" ht="12.75" customHeight="1">
      <c r="B111" s="20">
        <v>44190</v>
      </c>
      <c r="C111" s="13">
        <v>1749.5919999999999</v>
      </c>
      <c r="D111" s="13">
        <v>869.95666666666659</v>
      </c>
      <c r="E111" s="13">
        <v>1819.0450000000001</v>
      </c>
      <c r="F111" s="13">
        <v>703.63</v>
      </c>
      <c r="G111" s="5">
        <v>0</v>
      </c>
      <c r="H111" s="5">
        <v>19</v>
      </c>
      <c r="I111" s="5">
        <v>3541</v>
      </c>
      <c r="J111" s="32">
        <f t="shared" si="16"/>
        <v>5.3657158994634283E-3</v>
      </c>
      <c r="K111" s="13">
        <f t="shared" si="17"/>
        <v>0</v>
      </c>
      <c r="L111" s="13">
        <f t="shared" si="18"/>
        <v>100</v>
      </c>
    </row>
    <row r="112" spans="2:12" ht="12.75" customHeight="1">
      <c r="B112" s="20">
        <v>44191</v>
      </c>
      <c r="C112" s="13">
        <v>1639.3220000000001</v>
      </c>
      <c r="D112" s="13">
        <v>781.81000000000006</v>
      </c>
      <c r="E112" s="13">
        <v>1675.59</v>
      </c>
      <c r="F112" s="13">
        <v>685.49</v>
      </c>
      <c r="G112" s="5">
        <v>0</v>
      </c>
      <c r="H112" s="5">
        <v>31</v>
      </c>
      <c r="I112" s="5">
        <v>4638</v>
      </c>
      <c r="J112" s="32">
        <f t="shared" si="16"/>
        <v>6.6839154808106946E-3</v>
      </c>
      <c r="K112" s="13">
        <f t="shared" si="17"/>
        <v>0</v>
      </c>
      <c r="L112" s="13">
        <f t="shared" si="18"/>
        <v>100</v>
      </c>
    </row>
    <row r="113" spans="2:12" ht="12.75" customHeight="1">
      <c r="B113" s="31">
        <v>44192</v>
      </c>
      <c r="C113" s="13">
        <v>1677.9279999999999</v>
      </c>
      <c r="D113" s="13">
        <v>804.2166666666667</v>
      </c>
      <c r="E113" s="13">
        <v>1738.4950000000001</v>
      </c>
      <c r="F113" s="13">
        <v>642.74</v>
      </c>
      <c r="G113" s="5">
        <v>0</v>
      </c>
      <c r="H113" s="5">
        <v>58</v>
      </c>
      <c r="I113" s="5">
        <v>12273</v>
      </c>
      <c r="J113" s="32">
        <f t="shared" si="16"/>
        <v>4.7258209076835329E-3</v>
      </c>
      <c r="K113" s="13">
        <f t="shared" si="17"/>
        <v>0</v>
      </c>
      <c r="L113" s="13">
        <f t="shared" si="18"/>
        <v>100</v>
      </c>
    </row>
    <row r="114" spans="2:12" ht="12.75" customHeight="1">
      <c r="B114" s="31">
        <v>44193</v>
      </c>
      <c r="C114" s="13">
        <v>1721.078</v>
      </c>
      <c r="D114" s="13">
        <v>826.4799999999999</v>
      </c>
      <c r="E114" s="13">
        <v>1812.9750000000001</v>
      </c>
      <c r="F114" s="13">
        <v>638.80999999999995</v>
      </c>
      <c r="G114" s="5">
        <v>0</v>
      </c>
      <c r="H114" s="5">
        <v>62</v>
      </c>
      <c r="I114" s="5">
        <v>10869</v>
      </c>
      <c r="J114" s="32">
        <f t="shared" si="16"/>
        <v>5.7042966234244182E-3</v>
      </c>
      <c r="K114" s="13">
        <f t="shared" si="17"/>
        <v>0</v>
      </c>
      <c r="L114" s="13">
        <f t="shared" si="18"/>
        <v>100</v>
      </c>
    </row>
    <row r="115" spans="2:12" ht="12.75" customHeight="1">
      <c r="B115" s="31">
        <v>44194</v>
      </c>
      <c r="C115" s="13">
        <v>1724.3139999999999</v>
      </c>
      <c r="D115" s="13">
        <v>807.89</v>
      </c>
      <c r="E115" s="13">
        <v>1848.9499999999998</v>
      </c>
      <c r="F115" s="13">
        <v>634.26</v>
      </c>
      <c r="G115" s="5">
        <v>0</v>
      </c>
      <c r="H115" s="5">
        <v>47</v>
      </c>
      <c r="I115" s="5">
        <v>10163</v>
      </c>
      <c r="J115" s="32">
        <f t="shared" si="16"/>
        <v>4.6246187149463743E-3</v>
      </c>
      <c r="K115" s="13">
        <f t="shared" si="17"/>
        <v>0</v>
      </c>
      <c r="L115" s="13">
        <f t="shared" si="18"/>
        <v>100</v>
      </c>
    </row>
    <row r="116" spans="2:12" ht="12.75" customHeight="1">
      <c r="B116" s="21">
        <v>44195</v>
      </c>
      <c r="C116" s="13">
        <v>1685.482</v>
      </c>
      <c r="D116" s="13">
        <v>804.93333333333339</v>
      </c>
      <c r="E116" s="13">
        <v>1756.3049999999998</v>
      </c>
      <c r="F116" s="13">
        <v>630.73</v>
      </c>
      <c r="G116" s="5">
        <v>0</v>
      </c>
      <c r="H116" s="5">
        <v>70</v>
      </c>
      <c r="I116" s="5">
        <v>9873</v>
      </c>
      <c r="J116" s="32">
        <f t="shared" si="16"/>
        <v>7.0900435531246831E-3</v>
      </c>
      <c r="K116" s="13">
        <f t="shared" si="17"/>
        <v>0</v>
      </c>
      <c r="L116" s="13">
        <f t="shared" si="18"/>
        <v>100</v>
      </c>
    </row>
    <row r="117" spans="2:12" ht="12.75" customHeight="1">
      <c r="B117" s="21">
        <v>44196</v>
      </c>
      <c r="C117" s="13">
        <v>1693.3679999999999</v>
      </c>
      <c r="D117" s="13">
        <v>808.23</v>
      </c>
      <c r="E117" s="13">
        <v>1771.0749999999998</v>
      </c>
      <c r="F117" s="13">
        <v>637.63</v>
      </c>
      <c r="G117" s="5">
        <v>1200000</v>
      </c>
      <c r="H117" s="5">
        <v>35</v>
      </c>
      <c r="I117" s="5">
        <v>7968</v>
      </c>
      <c r="J117" s="32">
        <f t="shared" ref="J117" si="19">H117/I117</f>
        <v>4.392570281124498E-3</v>
      </c>
      <c r="K117" s="13">
        <f t="shared" ref="K117" si="20">G117/86400000</f>
        <v>1.3888888888888888E-2</v>
      </c>
      <c r="L117" s="13">
        <f t="shared" ref="L117" si="21">100-K117</f>
        <v>99.986111111111114</v>
      </c>
    </row>
    <row r="118" spans="2:12">
      <c r="B118" s="15" t="s">
        <v>2</v>
      </c>
      <c r="C118" s="16">
        <v>284534.57000000007</v>
      </c>
      <c r="D118" s="16">
        <v>85232.59</v>
      </c>
      <c r="E118" s="16">
        <v>121801.98000000001</v>
      </c>
      <c r="F118" s="16">
        <v>26965.100000000002</v>
      </c>
      <c r="G118" s="16">
        <f t="shared" ref="G118" si="22">SUM(G87:G117)</f>
        <v>1200000</v>
      </c>
      <c r="H118" s="16">
        <v>1930</v>
      </c>
      <c r="I118" s="16">
        <v>289204</v>
      </c>
      <c r="J118" s="30" t="s">
        <v>34</v>
      </c>
      <c r="K118" s="17" t="s">
        <v>34</v>
      </c>
      <c r="L118" s="17" t="s">
        <v>34</v>
      </c>
    </row>
    <row r="119" spans="2:12" ht="25.5">
      <c r="B119" s="19" t="s">
        <v>3</v>
      </c>
      <c r="C119" s="18">
        <v>1835.7069032258071</v>
      </c>
      <c r="D119" s="18">
        <v>916.4794623655913</v>
      </c>
      <c r="E119" s="18">
        <v>1964.5480645161288</v>
      </c>
      <c r="F119" s="18">
        <v>869.841935483871</v>
      </c>
      <c r="G119" s="18">
        <f t="shared" ref="G119:L119" si="23">AVERAGE(G87:G117)</f>
        <v>38709.677419354841</v>
      </c>
      <c r="H119" s="18">
        <v>62.258064516129032</v>
      </c>
      <c r="I119" s="18">
        <v>9329.1612903225814</v>
      </c>
      <c r="J119" s="33">
        <f t="shared" si="23"/>
        <v>6.7278358201452422E-3</v>
      </c>
      <c r="K119" s="18">
        <f t="shared" si="23"/>
        <v>4.4802867383512545E-4</v>
      </c>
      <c r="L119" s="18">
        <f t="shared" si="23"/>
        <v>99.99955197132617</v>
      </c>
    </row>
  </sheetData>
  <mergeCells count="6">
    <mergeCell ref="D4:F4"/>
    <mergeCell ref="G4:L4"/>
    <mergeCell ref="D44:F44"/>
    <mergeCell ref="G44:L44"/>
    <mergeCell ref="D84:F84"/>
    <mergeCell ref="G84:L8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Riepilogo CBI Globe</vt:lpstr>
      <vt:lpstr>Riepilogo BPc - IB e MB</vt:lpstr>
      <vt:lpstr>Riepilogo BPc - MB+</vt:lpstr>
    </vt:vector>
  </TitlesOfParts>
  <Company>Banca Passadore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remote</dc:creator>
  <cp:lastModifiedBy>remote</cp:lastModifiedBy>
  <dcterms:created xsi:type="dcterms:W3CDTF">2019-09-12T08:36:46Z</dcterms:created>
  <dcterms:modified xsi:type="dcterms:W3CDTF">2022-03-07T11:12:13Z</dcterms:modified>
</cp:coreProperties>
</file>