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820" windowHeight="10110"/>
  </bookViews>
  <sheets>
    <sheet name="Riepilogo CBI Globe" sheetId="4" r:id="rId1"/>
    <sheet name="Riepilogo BPc - IB e MB" sheetId="13" r:id="rId2"/>
    <sheet name="Riepilogo BPc - MB+" sheetId="14" r:id="rId3"/>
  </sheets>
  <calcPr calcId="125725"/>
</workbook>
</file>

<file path=xl/calcChain.xml><?xml version="1.0" encoding="utf-8"?>
<calcChain xmlns="http://schemas.openxmlformats.org/spreadsheetml/2006/main">
  <c r="N9" i="4"/>
  <c r="N100"/>
  <c r="T100" s="1"/>
  <c r="N101"/>
  <c r="T101" s="1"/>
  <c r="N102"/>
  <c r="T102" s="1"/>
  <c r="N103"/>
  <c r="T103" s="1"/>
  <c r="N104"/>
  <c r="T104" s="1"/>
  <c r="N105"/>
  <c r="T105" s="1"/>
  <c r="N106"/>
  <c r="T106" s="1"/>
  <c r="N107"/>
  <c r="N108"/>
  <c r="T108" s="1"/>
  <c r="N109"/>
  <c r="T109" s="1"/>
  <c r="N110"/>
  <c r="T110" s="1"/>
  <c r="N111"/>
  <c r="N112"/>
  <c r="T112" s="1"/>
  <c r="N113"/>
  <c r="T113" s="1"/>
  <c r="N114"/>
  <c r="T114" s="1"/>
  <c r="N115"/>
  <c r="T115" s="1"/>
  <c r="N116"/>
  <c r="T116" s="1"/>
  <c r="N117"/>
  <c r="T117" s="1"/>
  <c r="N118"/>
  <c r="N119"/>
  <c r="N120"/>
  <c r="T120" s="1"/>
  <c r="N121"/>
  <c r="T121" s="1"/>
  <c r="N122"/>
  <c r="T122" s="1"/>
  <c r="N123"/>
  <c r="T123" s="1"/>
  <c r="N124"/>
  <c r="N125"/>
  <c r="T125" s="1"/>
  <c r="N126"/>
  <c r="T126" s="1"/>
  <c r="N127"/>
  <c r="N128"/>
  <c r="T128" s="1"/>
  <c r="N129"/>
  <c r="T129" s="1"/>
  <c r="N99"/>
  <c r="N55"/>
  <c r="N56"/>
  <c r="T56" s="1"/>
  <c r="N57"/>
  <c r="T57" s="1"/>
  <c r="N58"/>
  <c r="N59"/>
  <c r="T59" s="1"/>
  <c r="N60"/>
  <c r="T60" s="1"/>
  <c r="N61"/>
  <c r="T61" s="1"/>
  <c r="N62"/>
  <c r="T62" s="1"/>
  <c r="N63"/>
  <c r="N64"/>
  <c r="T64" s="1"/>
  <c r="N65"/>
  <c r="T65" s="1"/>
  <c r="N66"/>
  <c r="N67"/>
  <c r="T67" s="1"/>
  <c r="N68"/>
  <c r="N69"/>
  <c r="T69" s="1"/>
  <c r="N70"/>
  <c r="N71"/>
  <c r="N72"/>
  <c r="T72" s="1"/>
  <c r="N73"/>
  <c r="T73" s="1"/>
  <c r="N74"/>
  <c r="N75"/>
  <c r="T75" s="1"/>
  <c r="N76"/>
  <c r="T76" s="1"/>
  <c r="N77"/>
  <c r="T77" s="1"/>
  <c r="N78"/>
  <c r="N79"/>
  <c r="N80"/>
  <c r="T80" s="1"/>
  <c r="N81"/>
  <c r="T81" s="1"/>
  <c r="N54"/>
  <c r="N10"/>
  <c r="T10" s="1"/>
  <c r="N11"/>
  <c r="N12"/>
  <c r="N13"/>
  <c r="T13" s="1"/>
  <c r="N14"/>
  <c r="N15"/>
  <c r="T15" s="1"/>
  <c r="N16"/>
  <c r="N17"/>
  <c r="T17" s="1"/>
  <c r="N18"/>
  <c r="T18" s="1"/>
  <c r="N19"/>
  <c r="T19" s="1"/>
  <c r="N20"/>
  <c r="N21"/>
  <c r="T21" s="1"/>
  <c r="N22"/>
  <c r="T22" s="1"/>
  <c r="N23"/>
  <c r="T23" s="1"/>
  <c r="N24"/>
  <c r="N25"/>
  <c r="T25" s="1"/>
  <c r="N26"/>
  <c r="T26" s="1"/>
  <c r="N27"/>
  <c r="T27" s="1"/>
  <c r="N28"/>
  <c r="N29"/>
  <c r="T29" s="1"/>
  <c r="N30"/>
  <c r="T30" s="1"/>
  <c r="N31"/>
  <c r="N32"/>
  <c r="N33"/>
  <c r="T33" s="1"/>
  <c r="N34"/>
  <c r="T34" s="1"/>
  <c r="N35"/>
  <c r="T35" s="1"/>
  <c r="N36"/>
  <c r="N37"/>
  <c r="T37" s="1"/>
  <c r="N38"/>
  <c r="N39"/>
  <c r="T39" s="1"/>
  <c r="R39"/>
  <c r="I48"/>
  <c r="J115" i="14"/>
  <c r="K115"/>
  <c r="L115" s="1"/>
  <c r="J35"/>
  <c r="K35"/>
  <c r="L35" s="1"/>
  <c r="J115" i="13"/>
  <c r="K115"/>
  <c r="L115" s="1"/>
  <c r="J35"/>
  <c r="K35"/>
  <c r="L35" s="1"/>
  <c r="Q129" i="4"/>
  <c r="R129"/>
  <c r="S129"/>
  <c r="W129"/>
  <c r="X129"/>
  <c r="Q39"/>
  <c r="S39"/>
  <c r="W39"/>
  <c r="X39"/>
  <c r="J86" i="14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85"/>
  <c r="J86" i="13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85"/>
  <c r="T107" i="4"/>
  <c r="T111"/>
  <c r="T118"/>
  <c r="T119"/>
  <c r="T124"/>
  <c r="T127"/>
  <c r="T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99"/>
  <c r="J46" i="14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45"/>
  <c r="J46" i="13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45"/>
  <c r="T55" i="4"/>
  <c r="T58"/>
  <c r="T63"/>
  <c r="T66"/>
  <c r="T68"/>
  <c r="T70"/>
  <c r="T71"/>
  <c r="T74"/>
  <c r="T78"/>
  <c r="T79"/>
  <c r="T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54"/>
  <c r="R54"/>
  <c r="J6" i="14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J6" i="1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5"/>
  <c r="T12" i="4"/>
  <c r="T14"/>
  <c r="T16"/>
  <c r="T20"/>
  <c r="T24"/>
  <c r="T28"/>
  <c r="T31"/>
  <c r="T32"/>
  <c r="T36"/>
  <c r="T38"/>
  <c r="T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9"/>
  <c r="F138"/>
  <c r="E138"/>
  <c r="D138"/>
  <c r="F137"/>
  <c r="E137"/>
  <c r="D137"/>
  <c r="F93"/>
  <c r="E93"/>
  <c r="D93"/>
  <c r="F92"/>
  <c r="E92"/>
  <c r="D92"/>
  <c r="D48"/>
  <c r="E48"/>
  <c r="F48"/>
  <c r="E47"/>
  <c r="F47"/>
  <c r="D47"/>
  <c r="G138"/>
  <c r="G137"/>
  <c r="G93"/>
  <c r="G92"/>
  <c r="G48"/>
  <c r="G47"/>
  <c r="G117" i="14"/>
  <c r="G116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G77"/>
  <c r="G76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G37"/>
  <c r="G36"/>
  <c r="K34"/>
  <c r="L34" s="1"/>
  <c r="K33"/>
  <c r="L33" s="1"/>
  <c r="K32"/>
  <c r="L32" s="1"/>
  <c r="K31"/>
  <c r="L31" s="1"/>
  <c r="K30"/>
  <c r="L30" s="1"/>
  <c r="K29"/>
  <c r="L29" s="1"/>
  <c r="K28"/>
  <c r="L28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K10"/>
  <c r="L10" s="1"/>
  <c r="K9"/>
  <c r="L9" s="1"/>
  <c r="K8"/>
  <c r="L8" s="1"/>
  <c r="K7"/>
  <c r="L7" s="1"/>
  <c r="K6"/>
  <c r="L6" s="1"/>
  <c r="K5"/>
  <c r="L5" s="1"/>
  <c r="G117" i="13"/>
  <c r="G77"/>
  <c r="G116"/>
  <c r="G76"/>
  <c r="G37"/>
  <c r="G36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L103" s="1"/>
  <c r="K102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6"/>
  <c r="L6" s="1"/>
  <c r="K7"/>
  <c r="L7" s="1"/>
  <c r="K8"/>
  <c r="L8" s="1"/>
  <c r="K9"/>
  <c r="L9" s="1"/>
  <c r="K10"/>
  <c r="L10" s="1"/>
  <c r="K11"/>
  <c r="L11" s="1"/>
  <c r="K12"/>
  <c r="L12" s="1"/>
  <c r="K13"/>
  <c r="L13" s="1"/>
  <c r="K14"/>
  <c r="L14" s="1"/>
  <c r="K15"/>
  <c r="L15" s="1"/>
  <c r="K16"/>
  <c r="L16" s="1"/>
  <c r="K17"/>
  <c r="L17" s="1"/>
  <c r="K18"/>
  <c r="L18" s="1"/>
  <c r="K19"/>
  <c r="L19" s="1"/>
  <c r="K20"/>
  <c r="L20" s="1"/>
  <c r="K21"/>
  <c r="L21" s="1"/>
  <c r="K22"/>
  <c r="L22" s="1"/>
  <c r="K23"/>
  <c r="L23" s="1"/>
  <c r="K24"/>
  <c r="L24" s="1"/>
  <c r="K25"/>
  <c r="L25" s="1"/>
  <c r="K26"/>
  <c r="L26" s="1"/>
  <c r="K27"/>
  <c r="L27" s="1"/>
  <c r="K28"/>
  <c r="L28" s="1"/>
  <c r="K29"/>
  <c r="L29" s="1"/>
  <c r="K30"/>
  <c r="L30" s="1"/>
  <c r="K31"/>
  <c r="L31" s="1"/>
  <c r="K32"/>
  <c r="L32" s="1"/>
  <c r="K33"/>
  <c r="L33" s="1"/>
  <c r="K34"/>
  <c r="L34" s="1"/>
  <c r="K5"/>
  <c r="L5" s="1"/>
  <c r="J138" i="4"/>
  <c r="I138"/>
  <c r="H138"/>
  <c r="C138"/>
  <c r="J137"/>
  <c r="I137"/>
  <c r="H137"/>
  <c r="C137"/>
  <c r="J93"/>
  <c r="I93"/>
  <c r="H93"/>
  <c r="C93"/>
  <c r="J92"/>
  <c r="I92"/>
  <c r="H92"/>
  <c r="C92"/>
  <c r="J48"/>
  <c r="J47"/>
  <c r="I47"/>
  <c r="H48"/>
  <c r="H47"/>
  <c r="C48"/>
  <c r="C47"/>
  <c r="V86"/>
  <c r="U86"/>
  <c r="V131"/>
  <c r="U131"/>
  <c r="X128"/>
  <c r="W128"/>
  <c r="X127"/>
  <c r="W127"/>
  <c r="X126"/>
  <c r="W126"/>
  <c r="X125"/>
  <c r="W125"/>
  <c r="X124"/>
  <c r="W124"/>
  <c r="X123"/>
  <c r="W123"/>
  <c r="X122"/>
  <c r="W122"/>
  <c r="X121"/>
  <c r="W121"/>
  <c r="X120"/>
  <c r="W120"/>
  <c r="X119"/>
  <c r="W119"/>
  <c r="X118"/>
  <c r="W118"/>
  <c r="X117"/>
  <c r="W117"/>
  <c r="X116"/>
  <c r="W116"/>
  <c r="X115"/>
  <c r="W115"/>
  <c r="X114"/>
  <c r="W114"/>
  <c r="X113"/>
  <c r="W113"/>
  <c r="X112"/>
  <c r="W112"/>
  <c r="X111"/>
  <c r="W111"/>
  <c r="X110"/>
  <c r="W110"/>
  <c r="X109"/>
  <c r="W109"/>
  <c r="X108"/>
  <c r="W108"/>
  <c r="X107"/>
  <c r="W107"/>
  <c r="X106"/>
  <c r="W106"/>
  <c r="X105"/>
  <c r="W105"/>
  <c r="X104"/>
  <c r="W104"/>
  <c r="X103"/>
  <c r="W103"/>
  <c r="X102"/>
  <c r="W102"/>
  <c r="X101"/>
  <c r="W101"/>
  <c r="X100"/>
  <c r="W100"/>
  <c r="X99"/>
  <c r="W99"/>
  <c r="X81"/>
  <c r="W81"/>
  <c r="X80"/>
  <c r="W80"/>
  <c r="X79"/>
  <c r="W79"/>
  <c r="X78"/>
  <c r="W78"/>
  <c r="X77"/>
  <c r="W77"/>
  <c r="X76"/>
  <c r="W76"/>
  <c r="X75"/>
  <c r="W75"/>
  <c r="X74"/>
  <c r="W74"/>
  <c r="X73"/>
  <c r="W73"/>
  <c r="X72"/>
  <c r="W72"/>
  <c r="X71"/>
  <c r="W71"/>
  <c r="X70"/>
  <c r="W70"/>
  <c r="X69"/>
  <c r="W69"/>
  <c r="X68"/>
  <c r="W68"/>
  <c r="X67"/>
  <c r="W67"/>
  <c r="X66"/>
  <c r="W66"/>
  <c r="X65"/>
  <c r="W65"/>
  <c r="X64"/>
  <c r="W64"/>
  <c r="X63"/>
  <c r="W63"/>
  <c r="X62"/>
  <c r="W62"/>
  <c r="X61"/>
  <c r="W61"/>
  <c r="X60"/>
  <c r="W60"/>
  <c r="X59"/>
  <c r="W59"/>
  <c r="X58"/>
  <c r="W58"/>
  <c r="X57"/>
  <c r="W57"/>
  <c r="X56"/>
  <c r="W56"/>
  <c r="X55"/>
  <c r="W55"/>
  <c r="X54"/>
  <c r="W54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9"/>
  <c r="V41"/>
  <c r="U4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9"/>
  <c r="S131" l="1"/>
  <c r="S86"/>
  <c r="Q86"/>
  <c r="J77" i="13"/>
  <c r="J37"/>
  <c r="M138" i="4"/>
  <c r="N131"/>
  <c r="Q131"/>
  <c r="N86"/>
  <c r="M48"/>
  <c r="N41"/>
  <c r="T11"/>
  <c r="T41" s="1"/>
  <c r="R41"/>
  <c r="J117" i="13"/>
  <c r="W86" i="4"/>
  <c r="M93"/>
  <c r="W131"/>
  <c r="L77" i="13"/>
  <c r="L117" i="14"/>
  <c r="K117"/>
  <c r="J117"/>
  <c r="L117" i="13"/>
  <c r="K117"/>
  <c r="J77" i="14"/>
  <c r="L77"/>
  <c r="K77"/>
  <c r="K77" i="13"/>
  <c r="J37" i="14"/>
  <c r="K37"/>
  <c r="L37"/>
  <c r="L37" i="13"/>
  <c r="K37"/>
  <c r="T86" i="4"/>
  <c r="Q41"/>
  <c r="S41"/>
  <c r="W41"/>
  <c r="R86"/>
  <c r="X86"/>
  <c r="X131"/>
  <c r="X41"/>
  <c r="R131"/>
  <c r="T131"/>
  <c r="K93" l="1"/>
  <c r="K138"/>
  <c r="L48"/>
  <c r="N138"/>
  <c r="L93"/>
  <c r="N48"/>
  <c r="N93"/>
  <c r="K48"/>
  <c r="L138"/>
</calcChain>
</file>

<file path=xl/sharedStrings.xml><?xml version="1.0" encoding="utf-8"?>
<sst xmlns="http://schemas.openxmlformats.org/spreadsheetml/2006/main" count="509" uniqueCount="46">
  <si>
    <t>PER OGNI API TPP (API Northbound TPP)</t>
  </si>
  <si>
    <t>Giorno</t>
  </si>
  <si>
    <t>Totale mensile</t>
  </si>
  <si>
    <t>Media giornaliera su base mensile</t>
  </si>
  <si>
    <t>Precondizioni:</t>
  </si>
  <si>
    <t>I report vengono condivisi con le banche su base trimestrale</t>
  </si>
  <si>
    <t>La disponibilità indicata nei seguenti KPI è calcolata al netto delle operazioni di manutenzione pianificata degli impianti</t>
  </si>
  <si>
    <t>Utenti/servizi coinvolti</t>
  </si>
  <si>
    <t>PER OGNI API ASPSP E PER OGNI ASPSP (API Southbound Banche)</t>
  </si>
  <si>
    <t>COMPLESSIVO LATO NB (API Northbound TPP)</t>
  </si>
  <si>
    <t>COMPLESSIVO LATO SB PER OGNI ASPSP (API Southbound Banche)</t>
  </si>
  <si>
    <t>LATO NB (API Northbound TPP)</t>
  </si>
  <si>
    <t>LATO SB PER OGNI ASPSP (API Southbound Banche)</t>
  </si>
  <si>
    <t>Note/ Descrizione</t>
  </si>
  <si>
    <t>Per indisponibilità del servizio si intende il tempo intercorso tra la prima di cinque chiamate consecutive ad una o diverse API andate in timeout (ogni chiamata non deve avere una risposta entro 30 secondi) e la successiva chiamata andata a buon fine lato Gateway.</t>
  </si>
  <si>
    <t>Numero totale di chiamate (OK + KO)</t>
  </si>
  <si>
    <t>Numero di chiamate con HTTP Status 5xx</t>
  </si>
  <si>
    <t>Numero di chiamate con HTTP Status 5xx (casi in cui non è stato possibile raggiungere i sistemi banca)</t>
  </si>
  <si>
    <t>Percentuale di chiamate con HTTP Status 5xx (casi in cui non è stato possibile raggiungere i sistemi banca)</t>
  </si>
  <si>
    <t>Numero di chiamate con errore applicativo</t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</si>
  <si>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applicativi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</si>
  <si>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di raggiungibilità/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</si>
  <si>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tot errori / tot chiamate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</si>
  <si>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indisponibilità / 24h</t>
    </r>
  </si>
  <si>
    <r>
      <t xml:space="preserve">calcolato come:
</t>
    </r>
    <r>
      <rPr>
        <b/>
        <sz val="9"/>
        <color theme="1"/>
        <rFont val="Calibri"/>
        <family val="2"/>
        <scheme val="minor"/>
      </rPr>
      <t>100 - %downtime</t>
    </r>
  </si>
  <si>
    <t>Durata media (ms)</t>
  </si>
  <si>
    <t>Tempo di indisponibilità</t>
  </si>
  <si>
    <t>Numero di chiamate</t>
  </si>
  <si>
    <t>Numero di errori</t>
  </si>
  <si>
    <t>Percentuale errori</t>
  </si>
  <si>
    <t>Tasso di errori applicativi</t>
  </si>
  <si>
    <t>Tasso di errori per irraggiungibilità</t>
  </si>
  <si>
    <t>% downtime</t>
  </si>
  <si>
    <t>% uptime</t>
  </si>
  <si>
    <t>n.a.</t>
  </si>
  <si>
    <t>KPI</t>
  </si>
  <si>
    <t>Numero di chiamate con errori</t>
  </si>
  <si>
    <t>PER OGNI API
SERVIZI IB/MB</t>
  </si>
  <si>
    <t>Chiamate di tipo AISP
(Art.36(1)(a) RTS)</t>
  </si>
  <si>
    <t>Chiamate di tipo PISP
(Art.66(4)(b) PSD2, Art.36(1)(b) RTS)</t>
  </si>
  <si>
    <t>Chiamate di tipo CBPII
(Art.65(3) PSD2, Art.36(1)(c) RTS)</t>
  </si>
  <si>
    <t>STATISTICA COMPLESSIVA CBI GLOBE (NB + SB)</t>
  </si>
  <si>
    <t>API MB+</t>
  </si>
  <si>
    <t>API SERVIZI IB/MB</t>
  </si>
  <si>
    <t>PER OGNI API MB+</t>
  </si>
  <si>
    <t>PER OGNI API SERVIZI IB/MB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</si>
</sst>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16" fontId="5" fillId="5" borderId="1" xfId="0" applyNumberFormat="1" applyFont="1" applyFill="1" applyBorder="1" applyAlignment="1">
      <alignment vertical="center"/>
    </xf>
    <xf numFmtId="16" fontId="5" fillId="4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164" fontId="4" fillId="0" borderId="2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7" fontId="1" fillId="6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16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0" fontId="5" fillId="0" borderId="1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1:X138"/>
  <sheetViews>
    <sheetView tabSelected="1" workbookViewId="0">
      <selection activeCell="F181" sqref="F181"/>
    </sheetView>
  </sheetViews>
  <sheetFormatPr defaultRowHeight="12.75"/>
  <cols>
    <col min="1" max="1" width="3.28515625" style="1" customWidth="1"/>
    <col min="2" max="2" width="15.28515625" style="1" bestFit="1" customWidth="1"/>
    <col min="3" max="3" width="16.7109375" style="1" customWidth="1"/>
    <col min="4" max="4" width="20.140625" style="1" bestFit="1" customWidth="1"/>
    <col min="5" max="7" width="20.140625" style="1" customWidth="1"/>
    <col min="8" max="9" width="22.5703125" style="1" bestFit="1" customWidth="1"/>
    <col min="10" max="10" width="19.5703125" style="1" bestFit="1" customWidth="1"/>
    <col min="11" max="11" width="20.7109375" style="1" bestFit="1" customWidth="1"/>
    <col min="12" max="12" width="28.28515625" style="1" bestFit="1" customWidth="1"/>
    <col min="13" max="13" width="16" style="1" bestFit="1" customWidth="1"/>
    <col min="14" max="14" width="17.140625" style="1" bestFit="1" customWidth="1"/>
    <col min="15" max="16" width="16" style="1" bestFit="1" customWidth="1"/>
    <col min="17" max="17" width="23.42578125" style="1" bestFit="1" customWidth="1"/>
    <col min="18" max="18" width="32" style="1" bestFit="1" customWidth="1"/>
    <col min="19" max="19" width="23.42578125" style="1" bestFit="1" customWidth="1"/>
    <col min="20" max="20" width="32" style="1" bestFit="1" customWidth="1"/>
    <col min="21" max="22" width="12.42578125" style="1" bestFit="1" customWidth="1"/>
    <col min="23" max="23" width="21.28515625" style="1" customWidth="1"/>
    <col min="24" max="24" width="9.7109375" style="1" bestFit="1" customWidth="1"/>
    <col min="25" max="16384" width="9.140625" style="1"/>
  </cols>
  <sheetData>
    <row r="1" spans="2:24">
      <c r="B1" s="7" t="s">
        <v>4</v>
      </c>
    </row>
    <row r="2" spans="2:24">
      <c r="B2" s="1">
        <v>1</v>
      </c>
      <c r="C2" s="1" t="s">
        <v>5</v>
      </c>
    </row>
    <row r="3" spans="2:24">
      <c r="B3" s="1">
        <v>2</v>
      </c>
      <c r="C3" s="1" t="s">
        <v>6</v>
      </c>
    </row>
    <row r="6" spans="2:24" ht="63.75">
      <c r="B6" s="5" t="s">
        <v>7</v>
      </c>
      <c r="C6" s="2" t="s">
        <v>0</v>
      </c>
      <c r="D6" s="2" t="s">
        <v>8</v>
      </c>
      <c r="E6" s="2" t="s">
        <v>8</v>
      </c>
      <c r="F6" s="2" t="s">
        <v>8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11</v>
      </c>
      <c r="M6" s="2" t="s">
        <v>12</v>
      </c>
      <c r="N6" s="2" t="s">
        <v>12</v>
      </c>
      <c r="O6" s="2" t="s">
        <v>11</v>
      </c>
      <c r="P6" s="2" t="s">
        <v>12</v>
      </c>
      <c r="Q6" s="2" t="s">
        <v>11</v>
      </c>
      <c r="R6" s="2" t="s">
        <v>11</v>
      </c>
      <c r="S6" s="2" t="s">
        <v>12</v>
      </c>
      <c r="T6" s="2" t="s">
        <v>12</v>
      </c>
      <c r="U6" s="2" t="s">
        <v>11</v>
      </c>
      <c r="V6" s="2" t="s">
        <v>12</v>
      </c>
      <c r="W6" s="2" t="s">
        <v>11</v>
      </c>
      <c r="X6" s="2" t="s">
        <v>12</v>
      </c>
    </row>
    <row r="7" spans="2:24" ht="144">
      <c r="B7" s="6" t="s">
        <v>13</v>
      </c>
      <c r="C7" s="8"/>
      <c r="D7" s="9"/>
      <c r="E7" s="9" t="s">
        <v>38</v>
      </c>
      <c r="F7" s="9" t="s">
        <v>39</v>
      </c>
      <c r="G7" s="9" t="s">
        <v>40</v>
      </c>
      <c r="H7" s="9" t="s">
        <v>14</v>
      </c>
      <c r="I7" s="9" t="s">
        <v>14</v>
      </c>
      <c r="J7" s="9" t="s">
        <v>15</v>
      </c>
      <c r="K7" s="9" t="s">
        <v>15</v>
      </c>
      <c r="L7" s="9" t="s">
        <v>16</v>
      </c>
      <c r="M7" s="9" t="s">
        <v>17</v>
      </c>
      <c r="N7" s="9" t="s">
        <v>18</v>
      </c>
      <c r="O7" s="9" t="s">
        <v>19</v>
      </c>
      <c r="P7" s="9" t="s">
        <v>19</v>
      </c>
      <c r="Q7" s="9" t="s">
        <v>20</v>
      </c>
      <c r="R7" s="9" t="s">
        <v>21</v>
      </c>
      <c r="S7" s="9" t="s">
        <v>22</v>
      </c>
      <c r="T7" s="9" t="s">
        <v>21</v>
      </c>
      <c r="U7" s="9" t="s">
        <v>23</v>
      </c>
      <c r="V7" s="9" t="s">
        <v>23</v>
      </c>
      <c r="W7" s="9" t="s">
        <v>24</v>
      </c>
      <c r="X7" s="9" t="s">
        <v>24</v>
      </c>
    </row>
    <row r="8" spans="2:24">
      <c r="B8" s="3" t="s">
        <v>1</v>
      </c>
      <c r="C8" s="11" t="s">
        <v>25</v>
      </c>
      <c r="D8" s="11" t="s">
        <v>25</v>
      </c>
      <c r="E8" s="11" t="s">
        <v>25</v>
      </c>
      <c r="F8" s="11" t="s">
        <v>25</v>
      </c>
      <c r="G8" s="11" t="s">
        <v>25</v>
      </c>
      <c r="H8" s="11" t="s">
        <v>26</v>
      </c>
      <c r="I8" s="11" t="s">
        <v>26</v>
      </c>
      <c r="J8" s="11" t="s">
        <v>27</v>
      </c>
      <c r="K8" s="11" t="s">
        <v>27</v>
      </c>
      <c r="L8" s="11" t="s">
        <v>28</v>
      </c>
      <c r="M8" s="11" t="s">
        <v>28</v>
      </c>
      <c r="N8" s="11" t="s">
        <v>29</v>
      </c>
      <c r="O8" s="11" t="s">
        <v>28</v>
      </c>
      <c r="P8" s="11" t="s">
        <v>28</v>
      </c>
      <c r="Q8" s="11" t="s">
        <v>30</v>
      </c>
      <c r="R8" s="11" t="s">
        <v>31</v>
      </c>
      <c r="S8" s="11" t="s">
        <v>30</v>
      </c>
      <c r="T8" s="11" t="s">
        <v>31</v>
      </c>
      <c r="U8" s="11" t="s">
        <v>32</v>
      </c>
      <c r="V8" s="11" t="s">
        <v>32</v>
      </c>
      <c r="W8" s="11" t="s">
        <v>33</v>
      </c>
      <c r="X8" s="11" t="s">
        <v>33</v>
      </c>
    </row>
    <row r="9" spans="2:24">
      <c r="B9" s="19">
        <v>43831</v>
      </c>
      <c r="C9" s="12">
        <v>597.575875</v>
      </c>
      <c r="D9" s="12">
        <v>666.99450000000002</v>
      </c>
      <c r="E9" s="12">
        <v>840.65933333333339</v>
      </c>
      <c r="F9" s="12">
        <v>146</v>
      </c>
      <c r="G9" s="12">
        <v>0</v>
      </c>
      <c r="H9" s="4">
        <v>0</v>
      </c>
      <c r="I9" s="4">
        <v>0</v>
      </c>
      <c r="J9" s="4">
        <v>122</v>
      </c>
      <c r="K9" s="4">
        <v>53</v>
      </c>
      <c r="L9" s="4">
        <v>0</v>
      </c>
      <c r="M9" s="4">
        <v>0</v>
      </c>
      <c r="N9" s="33">
        <f t="shared" ref="N9:N39" si="0">IF(M9=0,0,M9/K9)</f>
        <v>0</v>
      </c>
      <c r="O9" s="4">
        <v>6</v>
      </c>
      <c r="P9" s="4">
        <v>0</v>
      </c>
      <c r="Q9" s="33">
        <f>IF(O9=0,0,O9/J9)</f>
        <v>4.9180327868852458E-2</v>
      </c>
      <c r="R9" s="33">
        <f>IF(L9=0,0,L9/J9)</f>
        <v>0</v>
      </c>
      <c r="S9" s="33">
        <f>IF(P9=0,0,P9/K9)</f>
        <v>0</v>
      </c>
      <c r="T9" s="33">
        <f>IF(N9=0,0,N9/K9)</f>
        <v>0</v>
      </c>
      <c r="U9" s="12">
        <v>0</v>
      </c>
      <c r="V9" s="12">
        <v>0</v>
      </c>
      <c r="W9" s="12">
        <f>100-U9</f>
        <v>100</v>
      </c>
      <c r="X9" s="12">
        <f>100-V9</f>
        <v>100</v>
      </c>
    </row>
    <row r="10" spans="2:24">
      <c r="B10" s="19">
        <v>43832</v>
      </c>
      <c r="C10" s="12">
        <v>1029.5752500000001</v>
      </c>
      <c r="D10" s="12">
        <v>1489.7114999999999</v>
      </c>
      <c r="E10" s="12">
        <v>1489.7114999999999</v>
      </c>
      <c r="F10" s="12">
        <v>0</v>
      </c>
      <c r="G10" s="12">
        <v>0</v>
      </c>
      <c r="H10" s="4">
        <v>0</v>
      </c>
      <c r="I10" s="4">
        <v>0</v>
      </c>
      <c r="J10" s="4">
        <v>81</v>
      </c>
      <c r="K10" s="4">
        <v>46</v>
      </c>
      <c r="L10" s="4">
        <v>0</v>
      </c>
      <c r="M10" s="4">
        <v>0</v>
      </c>
      <c r="N10" s="33">
        <f t="shared" si="0"/>
        <v>0</v>
      </c>
      <c r="O10" s="4">
        <v>6</v>
      </c>
      <c r="P10" s="4">
        <v>1</v>
      </c>
      <c r="Q10" s="33">
        <f t="shared" ref="Q10:Q38" si="1">IF(O10=0,0,O10/J10)</f>
        <v>7.407407407407407E-2</v>
      </c>
      <c r="R10" s="33">
        <f t="shared" ref="R10:R38" si="2">IF(L10=0,0,L10/J10)</f>
        <v>0</v>
      </c>
      <c r="S10" s="33">
        <f t="shared" ref="S10:S38" si="3">IF(P10=0,0,P10/K10)</f>
        <v>2.1739130434782608E-2</v>
      </c>
      <c r="T10" s="33">
        <f t="shared" ref="T10:T38" si="4">IF(N10=0,0,N10/K10)</f>
        <v>0</v>
      </c>
      <c r="U10" s="12">
        <v>0</v>
      </c>
      <c r="V10" s="12">
        <v>0</v>
      </c>
      <c r="W10" s="12">
        <f t="shared" ref="W10:W38" si="5">100-U10</f>
        <v>100</v>
      </c>
      <c r="X10" s="12">
        <f t="shared" ref="X10:X38" si="6">100-V10</f>
        <v>100</v>
      </c>
    </row>
    <row r="11" spans="2:24">
      <c r="B11" s="30">
        <v>43833</v>
      </c>
      <c r="C11" s="12">
        <v>487.9692</v>
      </c>
      <c r="D11" s="12">
        <v>405.57740000000001</v>
      </c>
      <c r="E11" s="12">
        <v>582.57333333333338</v>
      </c>
      <c r="F11" s="12">
        <v>140.08350000000002</v>
      </c>
      <c r="G11" s="12">
        <v>0</v>
      </c>
      <c r="H11" s="4">
        <v>0</v>
      </c>
      <c r="I11" s="4">
        <v>0</v>
      </c>
      <c r="J11" s="4">
        <v>111</v>
      </c>
      <c r="K11" s="4">
        <v>67</v>
      </c>
      <c r="L11" s="4">
        <v>0</v>
      </c>
      <c r="M11" s="4">
        <v>0</v>
      </c>
      <c r="N11" s="33">
        <f t="shared" si="0"/>
        <v>0</v>
      </c>
      <c r="O11" s="4">
        <v>10</v>
      </c>
      <c r="P11" s="4">
        <v>3</v>
      </c>
      <c r="Q11" s="33">
        <f t="shared" si="1"/>
        <v>9.0090090090090086E-2</v>
      </c>
      <c r="R11" s="33">
        <f t="shared" si="2"/>
        <v>0</v>
      </c>
      <c r="S11" s="33">
        <f t="shared" si="3"/>
        <v>4.4776119402985072E-2</v>
      </c>
      <c r="T11" s="33">
        <f t="shared" si="4"/>
        <v>0</v>
      </c>
      <c r="U11" s="12">
        <v>0</v>
      </c>
      <c r="V11" s="12">
        <v>0</v>
      </c>
      <c r="W11" s="12">
        <f t="shared" si="5"/>
        <v>100</v>
      </c>
      <c r="X11" s="12">
        <f t="shared" si="6"/>
        <v>100</v>
      </c>
    </row>
    <row r="12" spans="2:24">
      <c r="B12" s="30">
        <v>43834</v>
      </c>
      <c r="C12" s="12">
        <v>308.4108571428572</v>
      </c>
      <c r="D12" s="12">
        <v>328.10133333333334</v>
      </c>
      <c r="E12" s="12">
        <v>412.40199999999999</v>
      </c>
      <c r="F12" s="12">
        <v>159.5</v>
      </c>
      <c r="G12" s="12">
        <v>0</v>
      </c>
      <c r="H12" s="4">
        <v>0</v>
      </c>
      <c r="I12" s="4">
        <v>0</v>
      </c>
      <c r="J12" s="4">
        <v>138</v>
      </c>
      <c r="K12" s="4">
        <v>53</v>
      </c>
      <c r="L12" s="4">
        <v>0</v>
      </c>
      <c r="M12" s="4">
        <v>0</v>
      </c>
      <c r="N12" s="33">
        <f t="shared" si="0"/>
        <v>0</v>
      </c>
      <c r="O12" s="4">
        <v>12</v>
      </c>
      <c r="P12" s="4">
        <v>4</v>
      </c>
      <c r="Q12" s="33">
        <f t="shared" si="1"/>
        <v>8.6956521739130432E-2</v>
      </c>
      <c r="R12" s="33">
        <f t="shared" si="2"/>
        <v>0</v>
      </c>
      <c r="S12" s="33">
        <f t="shared" si="3"/>
        <v>7.5471698113207544E-2</v>
      </c>
      <c r="T12" s="33">
        <f t="shared" si="4"/>
        <v>0</v>
      </c>
      <c r="U12" s="12">
        <v>0</v>
      </c>
      <c r="V12" s="12">
        <v>0</v>
      </c>
      <c r="W12" s="12">
        <f t="shared" si="5"/>
        <v>100</v>
      </c>
      <c r="X12" s="12">
        <f t="shared" si="6"/>
        <v>100</v>
      </c>
    </row>
    <row r="13" spans="2:24">
      <c r="B13" s="30">
        <v>43835</v>
      </c>
      <c r="C13" s="12">
        <v>363.21199999999999</v>
      </c>
      <c r="D13" s="12">
        <v>330.21000000000004</v>
      </c>
      <c r="E13" s="12">
        <v>393.56500000000005</v>
      </c>
      <c r="F13" s="12">
        <v>203.5</v>
      </c>
      <c r="G13" s="12">
        <v>0</v>
      </c>
      <c r="H13" s="4">
        <v>0</v>
      </c>
      <c r="I13" s="4">
        <v>0</v>
      </c>
      <c r="J13" s="4">
        <v>97</v>
      </c>
      <c r="K13" s="4">
        <v>56</v>
      </c>
      <c r="L13" s="4">
        <v>0</v>
      </c>
      <c r="M13" s="4">
        <v>0</v>
      </c>
      <c r="N13" s="33">
        <f t="shared" si="0"/>
        <v>0</v>
      </c>
      <c r="O13" s="4">
        <v>9</v>
      </c>
      <c r="P13" s="4">
        <v>4</v>
      </c>
      <c r="Q13" s="33">
        <f t="shared" si="1"/>
        <v>9.2783505154639179E-2</v>
      </c>
      <c r="R13" s="33">
        <f t="shared" si="2"/>
        <v>0</v>
      </c>
      <c r="S13" s="33">
        <f t="shared" si="3"/>
        <v>7.1428571428571425E-2</v>
      </c>
      <c r="T13" s="33">
        <f t="shared" si="4"/>
        <v>0</v>
      </c>
      <c r="U13" s="12">
        <v>0</v>
      </c>
      <c r="V13" s="12">
        <v>0</v>
      </c>
      <c r="W13" s="12">
        <f t="shared" si="5"/>
        <v>100</v>
      </c>
      <c r="X13" s="12">
        <f t="shared" si="6"/>
        <v>100</v>
      </c>
    </row>
    <row r="14" spans="2:24">
      <c r="B14" s="30">
        <v>43836</v>
      </c>
      <c r="C14" s="12">
        <v>400.50216666666665</v>
      </c>
      <c r="D14" s="12">
        <v>331.86266666666666</v>
      </c>
      <c r="E14" s="12">
        <v>331.86266666666666</v>
      </c>
      <c r="F14" s="12">
        <v>0</v>
      </c>
      <c r="G14" s="12">
        <v>0</v>
      </c>
      <c r="H14" s="4">
        <v>0</v>
      </c>
      <c r="I14" s="4">
        <v>0</v>
      </c>
      <c r="J14" s="4">
        <v>102</v>
      </c>
      <c r="K14" s="4">
        <v>63</v>
      </c>
      <c r="L14" s="4">
        <v>0</v>
      </c>
      <c r="M14" s="4">
        <v>0</v>
      </c>
      <c r="N14" s="33">
        <f t="shared" si="0"/>
        <v>0</v>
      </c>
      <c r="O14" s="4">
        <v>10</v>
      </c>
      <c r="P14" s="4">
        <v>5</v>
      </c>
      <c r="Q14" s="33">
        <f t="shared" si="1"/>
        <v>9.8039215686274508E-2</v>
      </c>
      <c r="R14" s="33">
        <f t="shared" si="2"/>
        <v>0</v>
      </c>
      <c r="S14" s="33">
        <f t="shared" si="3"/>
        <v>7.9365079365079361E-2</v>
      </c>
      <c r="T14" s="33">
        <f t="shared" si="4"/>
        <v>0</v>
      </c>
      <c r="U14" s="12">
        <v>0</v>
      </c>
      <c r="V14" s="12">
        <v>0</v>
      </c>
      <c r="W14" s="12">
        <f t="shared" si="5"/>
        <v>100</v>
      </c>
      <c r="X14" s="12">
        <f t="shared" si="6"/>
        <v>100</v>
      </c>
    </row>
    <row r="15" spans="2:24">
      <c r="B15" s="30">
        <v>43837</v>
      </c>
      <c r="C15" s="12">
        <v>617.86666666666667</v>
      </c>
      <c r="D15" s="12">
        <v>339.54400000000004</v>
      </c>
      <c r="E15" s="12">
        <v>440.81600000000003</v>
      </c>
      <c r="F15" s="12">
        <v>137</v>
      </c>
      <c r="G15" s="12">
        <v>0</v>
      </c>
      <c r="H15" s="4">
        <v>0</v>
      </c>
      <c r="I15" s="4">
        <v>0</v>
      </c>
      <c r="J15" s="4">
        <v>110</v>
      </c>
      <c r="K15" s="4">
        <v>60</v>
      </c>
      <c r="L15" s="4">
        <v>0</v>
      </c>
      <c r="M15" s="4">
        <v>0</v>
      </c>
      <c r="N15" s="33">
        <f t="shared" si="0"/>
        <v>0</v>
      </c>
      <c r="O15" s="4">
        <v>10</v>
      </c>
      <c r="P15" s="4">
        <v>4</v>
      </c>
      <c r="Q15" s="33">
        <f t="shared" si="1"/>
        <v>9.0909090909090912E-2</v>
      </c>
      <c r="R15" s="33">
        <f t="shared" si="2"/>
        <v>0</v>
      </c>
      <c r="S15" s="33">
        <f t="shared" si="3"/>
        <v>6.6666666666666666E-2</v>
      </c>
      <c r="T15" s="33">
        <f t="shared" si="4"/>
        <v>0</v>
      </c>
      <c r="U15" s="12">
        <v>0</v>
      </c>
      <c r="V15" s="12">
        <v>0</v>
      </c>
      <c r="W15" s="12">
        <f t="shared" si="5"/>
        <v>100</v>
      </c>
      <c r="X15" s="12">
        <f t="shared" si="6"/>
        <v>100</v>
      </c>
    </row>
    <row r="16" spans="2:24">
      <c r="B16" s="19">
        <v>43838</v>
      </c>
      <c r="C16" s="12">
        <v>1013.0409999999999</v>
      </c>
      <c r="D16" s="12">
        <v>1905.1815000000001</v>
      </c>
      <c r="E16" s="12">
        <v>1905.1815000000001</v>
      </c>
      <c r="F16" s="12">
        <v>0</v>
      </c>
      <c r="G16" s="12">
        <v>0</v>
      </c>
      <c r="H16" s="4">
        <v>0</v>
      </c>
      <c r="I16" s="4">
        <v>0</v>
      </c>
      <c r="J16" s="4">
        <v>104</v>
      </c>
      <c r="K16" s="4">
        <v>60</v>
      </c>
      <c r="L16" s="4">
        <v>0</v>
      </c>
      <c r="M16" s="4">
        <v>0</v>
      </c>
      <c r="N16" s="33">
        <f t="shared" si="0"/>
        <v>0</v>
      </c>
      <c r="O16" s="4">
        <v>7</v>
      </c>
      <c r="P16" s="4">
        <v>2</v>
      </c>
      <c r="Q16" s="33">
        <f t="shared" si="1"/>
        <v>6.7307692307692304E-2</v>
      </c>
      <c r="R16" s="33">
        <f t="shared" si="2"/>
        <v>0</v>
      </c>
      <c r="S16" s="33">
        <f t="shared" si="3"/>
        <v>3.3333333333333333E-2</v>
      </c>
      <c r="T16" s="33">
        <f t="shared" si="4"/>
        <v>0</v>
      </c>
      <c r="U16" s="12">
        <v>0</v>
      </c>
      <c r="V16" s="12">
        <v>0</v>
      </c>
      <c r="W16" s="12">
        <f t="shared" si="5"/>
        <v>100</v>
      </c>
      <c r="X16" s="12">
        <f t="shared" si="6"/>
        <v>100</v>
      </c>
    </row>
    <row r="17" spans="2:24">
      <c r="B17" s="19">
        <v>43839</v>
      </c>
      <c r="C17" s="12">
        <v>388.26642857142861</v>
      </c>
      <c r="D17" s="12">
        <v>332.42650000000003</v>
      </c>
      <c r="E17" s="12">
        <v>392.23533333333336</v>
      </c>
      <c r="F17" s="12">
        <v>153</v>
      </c>
      <c r="G17" s="12">
        <v>0</v>
      </c>
      <c r="H17" s="4">
        <v>0</v>
      </c>
      <c r="I17" s="4">
        <v>0</v>
      </c>
      <c r="J17" s="4">
        <v>210</v>
      </c>
      <c r="K17" s="4">
        <v>63</v>
      </c>
      <c r="L17" s="4">
        <v>0</v>
      </c>
      <c r="M17" s="4">
        <v>0</v>
      </c>
      <c r="N17" s="33">
        <f t="shared" si="0"/>
        <v>0</v>
      </c>
      <c r="O17" s="4">
        <v>8</v>
      </c>
      <c r="P17" s="4">
        <v>2</v>
      </c>
      <c r="Q17" s="33">
        <f t="shared" si="1"/>
        <v>3.8095238095238099E-2</v>
      </c>
      <c r="R17" s="33">
        <f t="shared" si="2"/>
        <v>0</v>
      </c>
      <c r="S17" s="33">
        <f t="shared" si="3"/>
        <v>3.1746031746031744E-2</v>
      </c>
      <c r="T17" s="33">
        <f t="shared" si="4"/>
        <v>0</v>
      </c>
      <c r="U17" s="12">
        <v>0</v>
      </c>
      <c r="V17" s="12">
        <v>0</v>
      </c>
      <c r="W17" s="12">
        <f t="shared" si="5"/>
        <v>100</v>
      </c>
      <c r="X17" s="12">
        <f t="shared" si="6"/>
        <v>100</v>
      </c>
    </row>
    <row r="18" spans="2:24">
      <c r="B18" s="30">
        <v>43840</v>
      </c>
      <c r="C18" s="12">
        <v>366.75371428571424</v>
      </c>
      <c r="D18" s="12">
        <v>350.75</v>
      </c>
      <c r="E18" s="12">
        <v>495.83349999999996</v>
      </c>
      <c r="F18" s="12">
        <v>205.66649999999998</v>
      </c>
      <c r="G18" s="12">
        <v>0</v>
      </c>
      <c r="H18" s="4">
        <v>0</v>
      </c>
      <c r="I18" s="4">
        <v>0</v>
      </c>
      <c r="J18" s="4">
        <v>122</v>
      </c>
      <c r="K18" s="4">
        <v>63</v>
      </c>
      <c r="L18" s="4">
        <v>0</v>
      </c>
      <c r="M18" s="4">
        <v>0</v>
      </c>
      <c r="N18" s="33">
        <f t="shared" si="0"/>
        <v>0</v>
      </c>
      <c r="O18" s="4">
        <v>9</v>
      </c>
      <c r="P18" s="4">
        <v>3</v>
      </c>
      <c r="Q18" s="33">
        <f t="shared" si="1"/>
        <v>7.3770491803278687E-2</v>
      </c>
      <c r="R18" s="33">
        <f t="shared" si="2"/>
        <v>0</v>
      </c>
      <c r="S18" s="33">
        <f t="shared" si="3"/>
        <v>4.7619047619047616E-2</v>
      </c>
      <c r="T18" s="33">
        <f t="shared" si="4"/>
        <v>0</v>
      </c>
      <c r="U18" s="12">
        <v>0</v>
      </c>
      <c r="V18" s="12">
        <v>0</v>
      </c>
      <c r="W18" s="12">
        <f t="shared" si="5"/>
        <v>100</v>
      </c>
      <c r="X18" s="12">
        <f t="shared" si="6"/>
        <v>100</v>
      </c>
    </row>
    <row r="19" spans="2:24">
      <c r="B19" s="30">
        <v>43841</v>
      </c>
      <c r="C19" s="12">
        <v>429.50322222222223</v>
      </c>
      <c r="D19" s="12">
        <v>321.58199999999999</v>
      </c>
      <c r="E19" s="12">
        <v>416.12299999999999</v>
      </c>
      <c r="F19" s="12">
        <v>132.5</v>
      </c>
      <c r="G19" s="12">
        <v>0</v>
      </c>
      <c r="H19" s="4">
        <v>0</v>
      </c>
      <c r="I19" s="4">
        <v>0</v>
      </c>
      <c r="J19" s="4">
        <v>143</v>
      </c>
      <c r="K19" s="4">
        <v>80</v>
      </c>
      <c r="L19" s="4">
        <v>0</v>
      </c>
      <c r="M19" s="4">
        <v>0</v>
      </c>
      <c r="N19" s="33">
        <f t="shared" si="0"/>
        <v>0</v>
      </c>
      <c r="O19" s="4">
        <v>10</v>
      </c>
      <c r="P19" s="4">
        <v>3</v>
      </c>
      <c r="Q19" s="33">
        <f t="shared" si="1"/>
        <v>6.9930069930069935E-2</v>
      </c>
      <c r="R19" s="33">
        <f t="shared" si="2"/>
        <v>0</v>
      </c>
      <c r="S19" s="33">
        <f t="shared" si="3"/>
        <v>3.7499999999999999E-2</v>
      </c>
      <c r="T19" s="33">
        <f t="shared" si="4"/>
        <v>0</v>
      </c>
      <c r="U19" s="12">
        <v>0</v>
      </c>
      <c r="V19" s="12">
        <v>0</v>
      </c>
      <c r="W19" s="12">
        <f t="shared" si="5"/>
        <v>100</v>
      </c>
      <c r="X19" s="12">
        <f t="shared" si="6"/>
        <v>100</v>
      </c>
    </row>
    <row r="20" spans="2:24">
      <c r="B20" s="30">
        <v>43842</v>
      </c>
      <c r="C20" s="12">
        <v>420.23750000000001</v>
      </c>
      <c r="D20" s="12">
        <v>387.86250000000001</v>
      </c>
      <c r="E20" s="12">
        <v>387.86250000000001</v>
      </c>
      <c r="F20" s="12">
        <v>0</v>
      </c>
      <c r="G20" s="12">
        <v>0</v>
      </c>
      <c r="H20" s="4">
        <v>0</v>
      </c>
      <c r="I20" s="4">
        <v>0</v>
      </c>
      <c r="J20" s="4">
        <v>133</v>
      </c>
      <c r="K20" s="4">
        <v>69</v>
      </c>
      <c r="L20" s="4">
        <v>0</v>
      </c>
      <c r="M20" s="4">
        <v>0</v>
      </c>
      <c r="N20" s="33">
        <f t="shared" si="0"/>
        <v>0</v>
      </c>
      <c r="O20" s="4">
        <v>6</v>
      </c>
      <c r="P20" s="4">
        <v>2</v>
      </c>
      <c r="Q20" s="33">
        <f t="shared" si="1"/>
        <v>4.5112781954887216E-2</v>
      </c>
      <c r="R20" s="33">
        <f t="shared" si="2"/>
        <v>0</v>
      </c>
      <c r="S20" s="33">
        <f t="shared" si="3"/>
        <v>2.8985507246376812E-2</v>
      </c>
      <c r="T20" s="33">
        <f t="shared" si="4"/>
        <v>0</v>
      </c>
      <c r="U20" s="12">
        <v>0</v>
      </c>
      <c r="V20" s="12">
        <v>0</v>
      </c>
      <c r="W20" s="12">
        <f t="shared" si="5"/>
        <v>100</v>
      </c>
      <c r="X20" s="12">
        <f t="shared" si="6"/>
        <v>100</v>
      </c>
    </row>
    <row r="21" spans="2:24">
      <c r="B21" s="30">
        <v>43843</v>
      </c>
      <c r="C21" s="12">
        <v>353.89466666666664</v>
      </c>
      <c r="D21" s="12">
        <v>351.69166666666666</v>
      </c>
      <c r="E21" s="12">
        <v>418.28750000000002</v>
      </c>
      <c r="F21" s="12">
        <v>218.5</v>
      </c>
      <c r="G21" s="12">
        <v>0</v>
      </c>
      <c r="H21" s="4">
        <v>0</v>
      </c>
      <c r="I21" s="4">
        <v>0</v>
      </c>
      <c r="J21" s="4">
        <v>134</v>
      </c>
      <c r="K21" s="4">
        <v>60</v>
      </c>
      <c r="L21" s="4">
        <v>0</v>
      </c>
      <c r="M21" s="4">
        <v>0</v>
      </c>
      <c r="N21" s="33">
        <f t="shared" si="0"/>
        <v>0</v>
      </c>
      <c r="O21" s="4">
        <v>12</v>
      </c>
      <c r="P21" s="4">
        <v>5</v>
      </c>
      <c r="Q21" s="33">
        <f t="shared" si="1"/>
        <v>8.9552238805970144E-2</v>
      </c>
      <c r="R21" s="33">
        <f t="shared" si="2"/>
        <v>0</v>
      </c>
      <c r="S21" s="33">
        <f t="shared" si="3"/>
        <v>8.3333333333333329E-2</v>
      </c>
      <c r="T21" s="33">
        <f t="shared" si="4"/>
        <v>0</v>
      </c>
      <c r="U21" s="12">
        <v>0</v>
      </c>
      <c r="V21" s="12">
        <v>0</v>
      </c>
      <c r="W21" s="12">
        <f t="shared" si="5"/>
        <v>100</v>
      </c>
      <c r="X21" s="12">
        <f t="shared" si="6"/>
        <v>100</v>
      </c>
    </row>
    <row r="22" spans="2:24">
      <c r="B22" s="30">
        <v>43844</v>
      </c>
      <c r="C22" s="12">
        <v>328.25850000000003</v>
      </c>
      <c r="D22" s="12">
        <v>546.22375</v>
      </c>
      <c r="E22" s="12">
        <v>487.44749999999999</v>
      </c>
      <c r="F22" s="12">
        <v>605</v>
      </c>
      <c r="G22" s="12">
        <v>0</v>
      </c>
      <c r="H22" s="4">
        <v>0</v>
      </c>
      <c r="I22" s="4">
        <v>0</v>
      </c>
      <c r="J22" s="4">
        <v>196</v>
      </c>
      <c r="K22" s="4">
        <v>70</v>
      </c>
      <c r="L22" s="4">
        <v>0</v>
      </c>
      <c r="M22" s="4">
        <v>0</v>
      </c>
      <c r="N22" s="33">
        <f t="shared" si="0"/>
        <v>0</v>
      </c>
      <c r="O22" s="4">
        <v>7</v>
      </c>
      <c r="P22" s="4">
        <v>1</v>
      </c>
      <c r="Q22" s="33">
        <f t="shared" si="1"/>
        <v>3.5714285714285712E-2</v>
      </c>
      <c r="R22" s="33">
        <f t="shared" si="2"/>
        <v>0</v>
      </c>
      <c r="S22" s="33">
        <f t="shared" si="3"/>
        <v>1.4285714285714285E-2</v>
      </c>
      <c r="T22" s="33">
        <f t="shared" si="4"/>
        <v>0</v>
      </c>
      <c r="U22" s="12">
        <v>0</v>
      </c>
      <c r="V22" s="12">
        <v>0</v>
      </c>
      <c r="W22" s="12">
        <f t="shared" si="5"/>
        <v>100</v>
      </c>
      <c r="X22" s="12">
        <f t="shared" si="6"/>
        <v>100</v>
      </c>
    </row>
    <row r="23" spans="2:24">
      <c r="B23" s="19">
        <v>43845</v>
      </c>
      <c r="C23" s="12">
        <v>879.21749999999997</v>
      </c>
      <c r="D23" s="12">
        <v>1323.538</v>
      </c>
      <c r="E23" s="12">
        <v>1323.538</v>
      </c>
      <c r="F23" s="12">
        <v>0</v>
      </c>
      <c r="G23" s="12">
        <v>0</v>
      </c>
      <c r="H23" s="4">
        <v>0</v>
      </c>
      <c r="I23" s="4">
        <v>0</v>
      </c>
      <c r="J23" s="4">
        <v>125</v>
      </c>
      <c r="K23" s="4">
        <v>67</v>
      </c>
      <c r="L23" s="4">
        <v>0</v>
      </c>
      <c r="M23" s="4">
        <v>0</v>
      </c>
      <c r="N23" s="33">
        <f t="shared" si="0"/>
        <v>0</v>
      </c>
      <c r="O23" s="4">
        <v>12</v>
      </c>
      <c r="P23" s="4">
        <v>8</v>
      </c>
      <c r="Q23" s="33">
        <f t="shared" si="1"/>
        <v>9.6000000000000002E-2</v>
      </c>
      <c r="R23" s="33">
        <f t="shared" si="2"/>
        <v>0</v>
      </c>
      <c r="S23" s="33">
        <f t="shared" si="3"/>
        <v>0.11940298507462686</v>
      </c>
      <c r="T23" s="33">
        <f t="shared" si="4"/>
        <v>0</v>
      </c>
      <c r="U23" s="12">
        <v>0</v>
      </c>
      <c r="V23" s="12">
        <v>0</v>
      </c>
      <c r="W23" s="12">
        <f t="shared" si="5"/>
        <v>100</v>
      </c>
      <c r="X23" s="12">
        <f t="shared" si="6"/>
        <v>100</v>
      </c>
    </row>
    <row r="24" spans="2:24">
      <c r="B24" s="19">
        <v>43846</v>
      </c>
      <c r="C24" s="12">
        <v>408.82620000000003</v>
      </c>
      <c r="D24" s="12">
        <v>357.17266666666666</v>
      </c>
      <c r="E24" s="12">
        <v>449.75900000000001</v>
      </c>
      <c r="F24" s="12">
        <v>172</v>
      </c>
      <c r="G24" s="12">
        <v>0</v>
      </c>
      <c r="H24" s="4">
        <v>0</v>
      </c>
      <c r="I24" s="4">
        <v>0</v>
      </c>
      <c r="J24" s="4">
        <v>196</v>
      </c>
      <c r="K24" s="4">
        <v>73</v>
      </c>
      <c r="L24" s="4">
        <v>0</v>
      </c>
      <c r="M24" s="4">
        <v>0</v>
      </c>
      <c r="N24" s="33">
        <f t="shared" si="0"/>
        <v>0</v>
      </c>
      <c r="O24" s="4">
        <v>6</v>
      </c>
      <c r="P24" s="4">
        <v>1</v>
      </c>
      <c r="Q24" s="33">
        <f t="shared" si="1"/>
        <v>3.0612244897959183E-2</v>
      </c>
      <c r="R24" s="33">
        <f t="shared" si="2"/>
        <v>0</v>
      </c>
      <c r="S24" s="33">
        <f t="shared" si="3"/>
        <v>1.3698630136986301E-2</v>
      </c>
      <c r="T24" s="33">
        <f t="shared" si="4"/>
        <v>0</v>
      </c>
      <c r="U24" s="12">
        <v>0</v>
      </c>
      <c r="V24" s="12">
        <v>0</v>
      </c>
      <c r="W24" s="12">
        <f t="shared" si="5"/>
        <v>100</v>
      </c>
      <c r="X24" s="12">
        <f t="shared" si="6"/>
        <v>100</v>
      </c>
    </row>
    <row r="25" spans="2:24">
      <c r="B25" s="30">
        <v>43847</v>
      </c>
      <c r="C25" s="12">
        <v>408.92824999999999</v>
      </c>
      <c r="D25" s="12">
        <v>431.57249999999999</v>
      </c>
      <c r="E25" s="12">
        <v>431.57249999999999</v>
      </c>
      <c r="F25" s="12">
        <v>0</v>
      </c>
      <c r="G25" s="12">
        <v>0</v>
      </c>
      <c r="H25" s="4">
        <v>0</v>
      </c>
      <c r="I25" s="4">
        <v>0</v>
      </c>
      <c r="J25" s="4">
        <v>125</v>
      </c>
      <c r="K25" s="4">
        <v>67</v>
      </c>
      <c r="L25" s="4">
        <v>0</v>
      </c>
      <c r="M25" s="4">
        <v>0</v>
      </c>
      <c r="N25" s="33">
        <f t="shared" si="0"/>
        <v>0</v>
      </c>
      <c r="O25" s="4">
        <v>7</v>
      </c>
      <c r="P25" s="4">
        <v>2</v>
      </c>
      <c r="Q25" s="33">
        <f t="shared" si="1"/>
        <v>5.6000000000000001E-2</v>
      </c>
      <c r="R25" s="33">
        <f t="shared" si="2"/>
        <v>0</v>
      </c>
      <c r="S25" s="33">
        <f t="shared" si="3"/>
        <v>2.9850746268656716E-2</v>
      </c>
      <c r="T25" s="33">
        <f t="shared" si="4"/>
        <v>0</v>
      </c>
      <c r="U25" s="12">
        <v>0</v>
      </c>
      <c r="V25" s="12">
        <v>0</v>
      </c>
      <c r="W25" s="12">
        <f t="shared" si="5"/>
        <v>100</v>
      </c>
      <c r="X25" s="12">
        <f t="shared" si="6"/>
        <v>100</v>
      </c>
    </row>
    <row r="26" spans="2:24">
      <c r="B26" s="30">
        <v>43848</v>
      </c>
      <c r="C26" s="12">
        <v>716.91783333333331</v>
      </c>
      <c r="D26" s="12">
        <v>661.22700000000009</v>
      </c>
      <c r="E26" s="12">
        <v>828.85833333333346</v>
      </c>
      <c r="F26" s="12">
        <v>158.333</v>
      </c>
      <c r="G26" s="12">
        <v>0</v>
      </c>
      <c r="H26" s="4">
        <v>0</v>
      </c>
      <c r="I26" s="4">
        <v>0</v>
      </c>
      <c r="J26" s="4">
        <v>228</v>
      </c>
      <c r="K26" s="4">
        <v>76</v>
      </c>
      <c r="L26" s="4">
        <v>0</v>
      </c>
      <c r="M26" s="4">
        <v>0</v>
      </c>
      <c r="N26" s="33">
        <f t="shared" si="0"/>
        <v>0</v>
      </c>
      <c r="O26" s="4">
        <v>7</v>
      </c>
      <c r="P26" s="4">
        <v>0</v>
      </c>
      <c r="Q26" s="33">
        <f t="shared" si="1"/>
        <v>3.0701754385964911E-2</v>
      </c>
      <c r="R26" s="33">
        <f t="shared" si="2"/>
        <v>0</v>
      </c>
      <c r="S26" s="33">
        <f t="shared" si="3"/>
        <v>0</v>
      </c>
      <c r="T26" s="33">
        <f t="shared" si="4"/>
        <v>0</v>
      </c>
      <c r="U26" s="12">
        <v>0</v>
      </c>
      <c r="V26" s="12">
        <v>0</v>
      </c>
      <c r="W26" s="12">
        <f t="shared" si="5"/>
        <v>100</v>
      </c>
      <c r="X26" s="12">
        <f t="shared" si="6"/>
        <v>100</v>
      </c>
    </row>
    <row r="27" spans="2:24">
      <c r="B27" s="30">
        <v>43849</v>
      </c>
      <c r="C27" s="12">
        <v>535.84299999999996</v>
      </c>
      <c r="D27" s="12">
        <v>447.11166666666668</v>
      </c>
      <c r="E27" s="12">
        <v>585.16750000000002</v>
      </c>
      <c r="F27" s="12">
        <v>171</v>
      </c>
      <c r="G27" s="12">
        <v>0</v>
      </c>
      <c r="H27" s="4">
        <v>0</v>
      </c>
      <c r="I27" s="4">
        <v>0</v>
      </c>
      <c r="J27" s="4">
        <v>190</v>
      </c>
      <c r="K27" s="4">
        <v>89</v>
      </c>
      <c r="L27" s="4">
        <v>0</v>
      </c>
      <c r="M27" s="4">
        <v>0</v>
      </c>
      <c r="N27" s="33">
        <f t="shared" si="0"/>
        <v>0</v>
      </c>
      <c r="O27" s="4">
        <v>10</v>
      </c>
      <c r="P27" s="4">
        <v>4</v>
      </c>
      <c r="Q27" s="33">
        <f t="shared" si="1"/>
        <v>5.2631578947368418E-2</v>
      </c>
      <c r="R27" s="33">
        <f t="shared" si="2"/>
        <v>0</v>
      </c>
      <c r="S27" s="33">
        <f t="shared" si="3"/>
        <v>4.49438202247191E-2</v>
      </c>
      <c r="T27" s="33">
        <f t="shared" si="4"/>
        <v>0</v>
      </c>
      <c r="U27" s="12">
        <v>0</v>
      </c>
      <c r="V27" s="12">
        <v>0</v>
      </c>
      <c r="W27" s="12">
        <f t="shared" si="5"/>
        <v>100</v>
      </c>
      <c r="X27" s="12">
        <f t="shared" si="6"/>
        <v>100</v>
      </c>
    </row>
    <row r="28" spans="2:24">
      <c r="B28" s="30">
        <v>43850</v>
      </c>
      <c r="C28" s="12">
        <v>320.66771428571428</v>
      </c>
      <c r="D28" s="12">
        <v>574.89499999999998</v>
      </c>
      <c r="E28" s="12">
        <v>507.34249999999997</v>
      </c>
      <c r="F28" s="12">
        <v>710</v>
      </c>
      <c r="G28" s="12">
        <v>0</v>
      </c>
      <c r="H28" s="4">
        <v>0</v>
      </c>
      <c r="I28" s="4">
        <v>0</v>
      </c>
      <c r="J28" s="4">
        <v>185</v>
      </c>
      <c r="K28" s="4">
        <v>87</v>
      </c>
      <c r="L28" s="4">
        <v>0</v>
      </c>
      <c r="M28" s="4">
        <v>0</v>
      </c>
      <c r="N28" s="33">
        <f t="shared" si="0"/>
        <v>0</v>
      </c>
      <c r="O28" s="4">
        <v>12</v>
      </c>
      <c r="P28" s="4">
        <v>3</v>
      </c>
      <c r="Q28" s="33">
        <f t="shared" si="1"/>
        <v>6.4864864864864868E-2</v>
      </c>
      <c r="R28" s="33">
        <f t="shared" si="2"/>
        <v>0</v>
      </c>
      <c r="S28" s="33">
        <f t="shared" si="3"/>
        <v>3.4482758620689655E-2</v>
      </c>
      <c r="T28" s="33">
        <f t="shared" si="4"/>
        <v>0</v>
      </c>
      <c r="U28" s="12">
        <v>0</v>
      </c>
      <c r="V28" s="12">
        <v>0</v>
      </c>
      <c r="W28" s="12">
        <f t="shared" si="5"/>
        <v>100</v>
      </c>
      <c r="X28" s="12">
        <f t="shared" si="6"/>
        <v>100</v>
      </c>
    </row>
    <row r="29" spans="2:24">
      <c r="B29" s="30">
        <v>43851</v>
      </c>
      <c r="C29" s="12">
        <v>552.03200000000004</v>
      </c>
      <c r="D29" s="12">
        <v>415.64060000000001</v>
      </c>
      <c r="E29" s="12">
        <v>582.86766666666665</v>
      </c>
      <c r="F29" s="12">
        <v>164.8</v>
      </c>
      <c r="G29" s="12">
        <v>0</v>
      </c>
      <c r="H29" s="4">
        <v>0</v>
      </c>
      <c r="I29" s="4">
        <v>0</v>
      </c>
      <c r="J29" s="4">
        <v>317</v>
      </c>
      <c r="K29" s="4">
        <v>81</v>
      </c>
      <c r="L29" s="4">
        <v>0</v>
      </c>
      <c r="M29" s="4">
        <v>0</v>
      </c>
      <c r="N29" s="33">
        <f t="shared" si="0"/>
        <v>0</v>
      </c>
      <c r="O29" s="4">
        <v>10</v>
      </c>
      <c r="P29" s="4">
        <v>2</v>
      </c>
      <c r="Q29" s="33">
        <f t="shared" si="1"/>
        <v>3.1545741324921134E-2</v>
      </c>
      <c r="R29" s="33">
        <f t="shared" si="2"/>
        <v>0</v>
      </c>
      <c r="S29" s="33">
        <f t="shared" si="3"/>
        <v>2.4691358024691357E-2</v>
      </c>
      <c r="T29" s="33">
        <f t="shared" si="4"/>
        <v>0</v>
      </c>
      <c r="U29" s="12">
        <v>0</v>
      </c>
      <c r="V29" s="12">
        <v>0</v>
      </c>
      <c r="W29" s="12">
        <f t="shared" si="5"/>
        <v>100</v>
      </c>
      <c r="X29" s="12">
        <f t="shared" si="6"/>
        <v>100</v>
      </c>
    </row>
    <row r="30" spans="2:24">
      <c r="B30" s="19">
        <v>43852</v>
      </c>
      <c r="C30" s="12">
        <v>423.90699999999998</v>
      </c>
      <c r="D30" s="12">
        <v>729.73800000000006</v>
      </c>
      <c r="E30" s="12">
        <v>729.73800000000006</v>
      </c>
      <c r="F30" s="12">
        <v>0</v>
      </c>
      <c r="G30" s="12">
        <v>0</v>
      </c>
      <c r="H30" s="4">
        <v>0</v>
      </c>
      <c r="I30" s="4">
        <v>0</v>
      </c>
      <c r="J30" s="4">
        <v>151</v>
      </c>
      <c r="K30" s="4">
        <v>70</v>
      </c>
      <c r="L30" s="4">
        <v>0</v>
      </c>
      <c r="M30" s="4">
        <v>6</v>
      </c>
      <c r="N30" s="33">
        <f t="shared" si="0"/>
        <v>8.5714285714285715E-2</v>
      </c>
      <c r="O30" s="4">
        <v>10</v>
      </c>
      <c r="P30" s="4">
        <v>4</v>
      </c>
      <c r="Q30" s="33">
        <f t="shared" si="1"/>
        <v>6.6225165562913912E-2</v>
      </c>
      <c r="R30" s="33">
        <f t="shared" si="2"/>
        <v>0</v>
      </c>
      <c r="S30" s="33">
        <f t="shared" si="3"/>
        <v>5.7142857142857141E-2</v>
      </c>
      <c r="T30" s="33">
        <f t="shared" si="4"/>
        <v>1.2244897959183673E-3</v>
      </c>
      <c r="U30" s="12">
        <v>0</v>
      </c>
      <c r="V30" s="12">
        <v>0</v>
      </c>
      <c r="W30" s="12">
        <f t="shared" si="5"/>
        <v>100</v>
      </c>
      <c r="X30" s="12">
        <f t="shared" si="6"/>
        <v>100</v>
      </c>
    </row>
    <row r="31" spans="2:24">
      <c r="B31" s="19">
        <v>43853</v>
      </c>
      <c r="C31" s="12">
        <v>668.75299999999993</v>
      </c>
      <c r="D31" s="12">
        <v>414.03899999999999</v>
      </c>
      <c r="E31" s="12">
        <v>414.03899999999999</v>
      </c>
      <c r="F31" s="12">
        <v>0</v>
      </c>
      <c r="G31" s="12">
        <v>0</v>
      </c>
      <c r="H31" s="4">
        <v>0</v>
      </c>
      <c r="I31" s="4">
        <v>0</v>
      </c>
      <c r="J31" s="4">
        <v>142</v>
      </c>
      <c r="K31" s="4">
        <v>78</v>
      </c>
      <c r="L31" s="4">
        <v>0</v>
      </c>
      <c r="M31" s="4">
        <v>0</v>
      </c>
      <c r="N31" s="33">
        <f t="shared" si="0"/>
        <v>0</v>
      </c>
      <c r="O31" s="4">
        <v>7</v>
      </c>
      <c r="P31" s="4">
        <v>2</v>
      </c>
      <c r="Q31" s="33">
        <f t="shared" si="1"/>
        <v>4.9295774647887321E-2</v>
      </c>
      <c r="R31" s="33">
        <f t="shared" si="2"/>
        <v>0</v>
      </c>
      <c r="S31" s="33">
        <f t="shared" si="3"/>
        <v>2.564102564102564E-2</v>
      </c>
      <c r="T31" s="33">
        <f t="shared" si="4"/>
        <v>0</v>
      </c>
      <c r="U31" s="12">
        <v>0</v>
      </c>
      <c r="V31" s="12">
        <v>0</v>
      </c>
      <c r="W31" s="12">
        <f t="shared" si="5"/>
        <v>100</v>
      </c>
      <c r="X31" s="12">
        <f t="shared" si="6"/>
        <v>100</v>
      </c>
    </row>
    <row r="32" spans="2:24">
      <c r="B32" s="30">
        <v>43854</v>
      </c>
      <c r="C32" s="12">
        <v>689.56971428571433</v>
      </c>
      <c r="D32" s="12">
        <v>608.14600000000007</v>
      </c>
      <c r="E32" s="12">
        <v>608.14600000000007</v>
      </c>
      <c r="F32" s="12">
        <v>0</v>
      </c>
      <c r="G32" s="12">
        <v>0</v>
      </c>
      <c r="H32" s="4">
        <v>0</v>
      </c>
      <c r="I32" s="4">
        <v>0</v>
      </c>
      <c r="J32" s="4">
        <v>248</v>
      </c>
      <c r="K32" s="4">
        <v>84</v>
      </c>
      <c r="L32" s="4">
        <v>0</v>
      </c>
      <c r="M32" s="4">
        <v>0</v>
      </c>
      <c r="N32" s="33">
        <f t="shared" si="0"/>
        <v>0</v>
      </c>
      <c r="O32" s="4">
        <v>7</v>
      </c>
      <c r="P32" s="4">
        <v>1</v>
      </c>
      <c r="Q32" s="33">
        <f t="shared" si="1"/>
        <v>2.8225806451612902E-2</v>
      </c>
      <c r="R32" s="33">
        <f t="shared" si="2"/>
        <v>0</v>
      </c>
      <c r="S32" s="33">
        <f t="shared" si="3"/>
        <v>1.1904761904761904E-2</v>
      </c>
      <c r="T32" s="33">
        <f t="shared" si="4"/>
        <v>0</v>
      </c>
      <c r="U32" s="12">
        <v>0</v>
      </c>
      <c r="V32" s="12">
        <v>0</v>
      </c>
      <c r="W32" s="12">
        <f t="shared" si="5"/>
        <v>100</v>
      </c>
      <c r="X32" s="12">
        <f t="shared" si="6"/>
        <v>100</v>
      </c>
    </row>
    <row r="33" spans="2:24">
      <c r="B33" s="30">
        <v>43855</v>
      </c>
      <c r="C33" s="12">
        <v>470.16983333333337</v>
      </c>
      <c r="D33" s="12">
        <v>426.48</v>
      </c>
      <c r="E33" s="12">
        <v>562.22</v>
      </c>
      <c r="F33" s="12">
        <v>155</v>
      </c>
      <c r="G33" s="12">
        <v>0</v>
      </c>
      <c r="H33" s="4">
        <v>0</v>
      </c>
      <c r="I33" s="4">
        <v>0</v>
      </c>
      <c r="J33" s="4">
        <v>205</v>
      </c>
      <c r="K33" s="4">
        <v>85</v>
      </c>
      <c r="L33" s="4">
        <v>0</v>
      </c>
      <c r="M33" s="4">
        <v>0</v>
      </c>
      <c r="N33" s="33">
        <f t="shared" si="0"/>
        <v>0</v>
      </c>
      <c r="O33" s="4">
        <v>6</v>
      </c>
      <c r="P33" s="4">
        <v>1</v>
      </c>
      <c r="Q33" s="33">
        <f t="shared" si="1"/>
        <v>2.9268292682926831E-2</v>
      </c>
      <c r="R33" s="33">
        <f t="shared" si="2"/>
        <v>0</v>
      </c>
      <c r="S33" s="33">
        <f t="shared" si="3"/>
        <v>1.1764705882352941E-2</v>
      </c>
      <c r="T33" s="33">
        <f t="shared" si="4"/>
        <v>0</v>
      </c>
      <c r="U33" s="12">
        <v>0</v>
      </c>
      <c r="V33" s="12">
        <v>0</v>
      </c>
      <c r="W33" s="12">
        <f t="shared" si="5"/>
        <v>100</v>
      </c>
      <c r="X33" s="12">
        <f t="shared" si="6"/>
        <v>100</v>
      </c>
    </row>
    <row r="34" spans="2:24">
      <c r="B34" s="30">
        <v>43856</v>
      </c>
      <c r="C34" s="12">
        <v>419.23122222222224</v>
      </c>
      <c r="D34" s="12">
        <v>399.33139999999997</v>
      </c>
      <c r="E34" s="12">
        <v>571.02033333333338</v>
      </c>
      <c r="F34" s="12">
        <v>141.798</v>
      </c>
      <c r="G34" s="12">
        <v>0</v>
      </c>
      <c r="H34" s="4">
        <v>0</v>
      </c>
      <c r="I34" s="4">
        <v>0</v>
      </c>
      <c r="J34" s="4">
        <v>380</v>
      </c>
      <c r="K34" s="4">
        <v>119</v>
      </c>
      <c r="L34" s="4">
        <v>0</v>
      </c>
      <c r="M34" s="4">
        <v>0</v>
      </c>
      <c r="N34" s="33">
        <f t="shared" si="0"/>
        <v>0</v>
      </c>
      <c r="O34" s="4">
        <v>51</v>
      </c>
      <c r="P34" s="4">
        <v>30</v>
      </c>
      <c r="Q34" s="33">
        <f t="shared" si="1"/>
        <v>0.13421052631578947</v>
      </c>
      <c r="R34" s="33">
        <f t="shared" si="2"/>
        <v>0</v>
      </c>
      <c r="S34" s="33">
        <f t="shared" si="3"/>
        <v>0.25210084033613445</v>
      </c>
      <c r="T34" s="33">
        <f t="shared" si="4"/>
        <v>0</v>
      </c>
      <c r="U34" s="12">
        <v>0</v>
      </c>
      <c r="V34" s="12">
        <v>0</v>
      </c>
      <c r="W34" s="12">
        <f t="shared" si="5"/>
        <v>100</v>
      </c>
      <c r="X34" s="12">
        <f t="shared" si="6"/>
        <v>100</v>
      </c>
    </row>
    <row r="35" spans="2:24">
      <c r="B35" s="30">
        <v>43857</v>
      </c>
      <c r="C35" s="12">
        <v>428.81059999999997</v>
      </c>
      <c r="D35" s="12">
        <v>381.38166666666666</v>
      </c>
      <c r="E35" s="12">
        <v>498.19749999999999</v>
      </c>
      <c r="F35" s="12">
        <v>147.75</v>
      </c>
      <c r="G35" s="12">
        <v>0</v>
      </c>
      <c r="H35" s="4">
        <v>0</v>
      </c>
      <c r="I35" s="4">
        <v>0</v>
      </c>
      <c r="J35" s="4">
        <v>174</v>
      </c>
      <c r="K35" s="4">
        <v>98</v>
      </c>
      <c r="L35" s="4">
        <v>0</v>
      </c>
      <c r="M35" s="4">
        <v>0</v>
      </c>
      <c r="N35" s="33">
        <f t="shared" si="0"/>
        <v>0</v>
      </c>
      <c r="O35" s="4">
        <v>31</v>
      </c>
      <c r="P35" s="4">
        <v>16</v>
      </c>
      <c r="Q35" s="33">
        <f t="shared" si="1"/>
        <v>0.17816091954022989</v>
      </c>
      <c r="R35" s="33">
        <f t="shared" si="2"/>
        <v>0</v>
      </c>
      <c r="S35" s="33">
        <f t="shared" si="3"/>
        <v>0.16326530612244897</v>
      </c>
      <c r="T35" s="33">
        <f t="shared" si="4"/>
        <v>0</v>
      </c>
      <c r="U35" s="12">
        <v>0</v>
      </c>
      <c r="V35" s="12">
        <v>0</v>
      </c>
      <c r="W35" s="12">
        <f t="shared" si="5"/>
        <v>100</v>
      </c>
      <c r="X35" s="12">
        <f t="shared" si="6"/>
        <v>100</v>
      </c>
    </row>
    <row r="36" spans="2:24">
      <c r="B36" s="30">
        <v>43858</v>
      </c>
      <c r="C36" s="12">
        <v>1503.5967777777778</v>
      </c>
      <c r="D36" s="12">
        <v>1539.9055714285714</v>
      </c>
      <c r="E36" s="12">
        <v>2104.8678</v>
      </c>
      <c r="F36" s="12">
        <v>127.5</v>
      </c>
      <c r="G36" s="12">
        <v>0</v>
      </c>
      <c r="H36" s="4">
        <v>0</v>
      </c>
      <c r="I36" s="4">
        <v>0</v>
      </c>
      <c r="J36" s="4">
        <v>192</v>
      </c>
      <c r="K36" s="4">
        <v>103</v>
      </c>
      <c r="L36" s="4">
        <v>0</v>
      </c>
      <c r="M36" s="4">
        <v>0</v>
      </c>
      <c r="N36" s="33">
        <f t="shared" si="0"/>
        <v>0</v>
      </c>
      <c r="O36" s="4">
        <v>21</v>
      </c>
      <c r="P36" s="4">
        <v>3</v>
      </c>
      <c r="Q36" s="33">
        <f t="shared" si="1"/>
        <v>0.109375</v>
      </c>
      <c r="R36" s="33">
        <f t="shared" si="2"/>
        <v>0</v>
      </c>
      <c r="S36" s="33">
        <f t="shared" si="3"/>
        <v>2.9126213592233011E-2</v>
      </c>
      <c r="T36" s="33">
        <f t="shared" si="4"/>
        <v>0</v>
      </c>
      <c r="U36" s="12">
        <v>0</v>
      </c>
      <c r="V36" s="12">
        <v>0</v>
      </c>
      <c r="W36" s="12">
        <f t="shared" si="5"/>
        <v>100</v>
      </c>
      <c r="X36" s="12">
        <f t="shared" si="6"/>
        <v>100</v>
      </c>
    </row>
    <row r="37" spans="2:24">
      <c r="B37" s="19">
        <v>43859</v>
      </c>
      <c r="C37" s="12">
        <v>1496.684</v>
      </c>
      <c r="D37" s="12">
        <v>2371.634</v>
      </c>
      <c r="E37" s="12">
        <v>2371.634</v>
      </c>
      <c r="F37" s="12">
        <v>0</v>
      </c>
      <c r="G37" s="12">
        <v>0</v>
      </c>
      <c r="H37" s="4">
        <v>0</v>
      </c>
      <c r="I37" s="4">
        <v>0</v>
      </c>
      <c r="J37" s="4">
        <v>151</v>
      </c>
      <c r="K37" s="4">
        <v>78</v>
      </c>
      <c r="L37" s="4">
        <v>0</v>
      </c>
      <c r="M37" s="4">
        <v>0</v>
      </c>
      <c r="N37" s="33">
        <f t="shared" si="0"/>
        <v>0</v>
      </c>
      <c r="O37" s="4">
        <v>10</v>
      </c>
      <c r="P37" s="4">
        <v>1</v>
      </c>
      <c r="Q37" s="33">
        <f t="shared" si="1"/>
        <v>6.6225165562913912E-2</v>
      </c>
      <c r="R37" s="33">
        <f t="shared" si="2"/>
        <v>0</v>
      </c>
      <c r="S37" s="33">
        <f t="shared" si="3"/>
        <v>1.282051282051282E-2</v>
      </c>
      <c r="T37" s="33">
        <f t="shared" si="4"/>
        <v>0</v>
      </c>
      <c r="U37" s="12">
        <v>0</v>
      </c>
      <c r="V37" s="12">
        <v>0</v>
      </c>
      <c r="W37" s="12">
        <f t="shared" si="5"/>
        <v>100</v>
      </c>
      <c r="X37" s="12">
        <f t="shared" si="6"/>
        <v>100</v>
      </c>
    </row>
    <row r="38" spans="2:24">
      <c r="B38" s="19">
        <v>43860</v>
      </c>
      <c r="C38" s="12">
        <v>497.6031111111111</v>
      </c>
      <c r="D38" s="12">
        <v>520.9761666666667</v>
      </c>
      <c r="E38" s="12">
        <v>661.96424999999999</v>
      </c>
      <c r="F38" s="12">
        <v>239</v>
      </c>
      <c r="G38" s="12">
        <v>0</v>
      </c>
      <c r="H38" s="4">
        <v>0</v>
      </c>
      <c r="I38" s="4">
        <v>0</v>
      </c>
      <c r="J38" s="4">
        <v>160</v>
      </c>
      <c r="K38" s="4">
        <v>86</v>
      </c>
      <c r="L38" s="4">
        <v>0</v>
      </c>
      <c r="M38" s="4">
        <v>0</v>
      </c>
      <c r="N38" s="33">
        <f t="shared" si="0"/>
        <v>0</v>
      </c>
      <c r="O38" s="4">
        <v>10</v>
      </c>
      <c r="P38" s="4">
        <v>1</v>
      </c>
      <c r="Q38" s="33">
        <f t="shared" si="1"/>
        <v>6.25E-2</v>
      </c>
      <c r="R38" s="33">
        <f t="shared" si="2"/>
        <v>0</v>
      </c>
      <c r="S38" s="33">
        <f t="shared" si="3"/>
        <v>1.1627906976744186E-2</v>
      </c>
      <c r="T38" s="33">
        <f t="shared" si="4"/>
        <v>0</v>
      </c>
      <c r="U38" s="12">
        <v>0</v>
      </c>
      <c r="V38" s="12">
        <v>0</v>
      </c>
      <c r="W38" s="12">
        <f t="shared" si="5"/>
        <v>100</v>
      </c>
      <c r="X38" s="12">
        <f t="shared" si="6"/>
        <v>100</v>
      </c>
    </row>
    <row r="39" spans="2:24">
      <c r="B39" s="30">
        <v>43861</v>
      </c>
      <c r="C39" s="12">
        <v>411.57287500000001</v>
      </c>
      <c r="D39" s="12">
        <v>300.50483333333335</v>
      </c>
      <c r="E39" s="12">
        <v>359.75725</v>
      </c>
      <c r="F39" s="12">
        <v>182</v>
      </c>
      <c r="G39" s="12">
        <v>0</v>
      </c>
      <c r="H39" s="4">
        <v>0</v>
      </c>
      <c r="I39" s="4">
        <v>0</v>
      </c>
      <c r="J39" s="4">
        <v>396</v>
      </c>
      <c r="K39" s="4">
        <v>109</v>
      </c>
      <c r="L39" s="4">
        <v>0</v>
      </c>
      <c r="M39" s="4">
        <v>0</v>
      </c>
      <c r="N39" s="33">
        <f t="shared" si="0"/>
        <v>0</v>
      </c>
      <c r="O39" s="4">
        <v>8</v>
      </c>
      <c r="P39" s="4">
        <v>2</v>
      </c>
      <c r="Q39" s="33">
        <f t="shared" ref="Q39" si="7">IF(O39=0,0,O39/J39)</f>
        <v>2.0202020202020204E-2</v>
      </c>
      <c r="R39" s="33">
        <f t="shared" ref="R39" si="8">IF(L39=0,0,L39/J39)</f>
        <v>0</v>
      </c>
      <c r="S39" s="33">
        <f t="shared" ref="S39" si="9">IF(P39=0,0,P39/K39)</f>
        <v>1.834862385321101E-2</v>
      </c>
      <c r="T39" s="33">
        <f t="shared" ref="T39" si="10">IF(N39=0,0,N39/K39)</f>
        <v>0</v>
      </c>
      <c r="U39" s="12">
        <v>0</v>
      </c>
      <c r="V39" s="12">
        <v>0</v>
      </c>
      <c r="W39" s="12">
        <f t="shared" ref="W39" si="11">100-U39</f>
        <v>100</v>
      </c>
      <c r="X39" s="12">
        <f t="shared" ref="X39" si="12">100-V39</f>
        <v>100</v>
      </c>
    </row>
    <row r="40" spans="2:24">
      <c r="B40" s="14" t="s">
        <v>2</v>
      </c>
      <c r="C40" s="15">
        <v>114614.70600000001</v>
      </c>
      <c r="D40" s="15">
        <v>65507.295000000006</v>
      </c>
      <c r="E40" s="15">
        <v>59099.016000000003</v>
      </c>
      <c r="F40" s="15">
        <v>6408.2790000000005</v>
      </c>
      <c r="G40" s="15">
        <v>0</v>
      </c>
      <c r="H40" s="15">
        <v>0</v>
      </c>
      <c r="I40" s="15">
        <v>0</v>
      </c>
      <c r="J40" s="15">
        <v>5368</v>
      </c>
      <c r="K40" s="15">
        <v>2313</v>
      </c>
      <c r="L40" s="15">
        <v>0</v>
      </c>
      <c r="M40" s="15">
        <v>6</v>
      </c>
      <c r="N40" s="16" t="s">
        <v>34</v>
      </c>
      <c r="O40" s="15">
        <v>347</v>
      </c>
      <c r="P40" s="15">
        <v>120</v>
      </c>
      <c r="Q40" s="16" t="s">
        <v>34</v>
      </c>
      <c r="R40" s="16" t="s">
        <v>34</v>
      </c>
      <c r="S40" s="16" t="s">
        <v>34</v>
      </c>
      <c r="T40" s="16" t="s">
        <v>34</v>
      </c>
      <c r="U40" s="16" t="s">
        <v>34</v>
      </c>
      <c r="V40" s="16" t="s">
        <v>34</v>
      </c>
      <c r="W40" s="16" t="s">
        <v>34</v>
      </c>
      <c r="X40" s="16" t="s">
        <v>34</v>
      </c>
    </row>
    <row r="41" spans="2:24" ht="25.5">
      <c r="B41" s="18" t="s">
        <v>3</v>
      </c>
      <c r="C41" s="17">
        <v>578.62573156682038</v>
      </c>
      <c r="D41" s="17">
        <v>644.87139961597529</v>
      </c>
      <c r="E41" s="17">
        <v>728.55646129032255</v>
      </c>
      <c r="F41" s="17">
        <v>212.85385714285718</v>
      </c>
      <c r="G41" s="17">
        <v>0</v>
      </c>
      <c r="H41" s="16">
        <v>0</v>
      </c>
      <c r="I41" s="16">
        <v>0</v>
      </c>
      <c r="J41" s="17">
        <v>173.16129032258064</v>
      </c>
      <c r="K41" s="17">
        <v>74.612903225806448</v>
      </c>
      <c r="L41" s="17">
        <v>0</v>
      </c>
      <c r="M41" s="17">
        <v>0.19354838709677419</v>
      </c>
      <c r="N41" s="34">
        <f>AVERAGE(N9:N39)</f>
        <v>2.7649769585253456E-3</v>
      </c>
      <c r="O41" s="17">
        <v>11.193548387096774</v>
      </c>
      <c r="P41" s="17">
        <v>3.870967741935484</v>
      </c>
      <c r="Q41" s="34">
        <f>AVERAGE(Q9:Q39)</f>
        <v>6.798582192003054E-2</v>
      </c>
      <c r="R41" s="34">
        <f>AVERAGE(R9:R39)</f>
        <v>0</v>
      </c>
      <c r="S41" s="34">
        <f>AVERAGE(S9:S39)</f>
        <v>4.8292364051541345E-2</v>
      </c>
      <c r="T41" s="34">
        <f t="shared" ref="T41:X41" si="13">AVERAGE(T9:T39)</f>
        <v>3.9499670836076361E-5</v>
      </c>
      <c r="U41" s="17">
        <f t="shared" si="13"/>
        <v>0</v>
      </c>
      <c r="V41" s="17">
        <f t="shared" si="13"/>
        <v>0</v>
      </c>
      <c r="W41" s="17">
        <f t="shared" si="13"/>
        <v>100</v>
      </c>
      <c r="X41" s="17">
        <f t="shared" si="13"/>
        <v>100</v>
      </c>
    </row>
    <row r="44" spans="2:24" ht="25.5" customHeight="1">
      <c r="B44" s="28">
        <v>44562</v>
      </c>
      <c r="C44" s="37" t="s">
        <v>41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9"/>
      <c r="O44" s="26"/>
      <c r="P44" s="26"/>
      <c r="Q44" s="26"/>
      <c r="R44" s="26"/>
      <c r="S44" s="26"/>
      <c r="T44" s="26"/>
      <c r="U44" s="26"/>
      <c r="V44" s="26"/>
      <c r="W44" s="26"/>
      <c r="X44" s="26"/>
    </row>
    <row r="45" spans="2:24" ht="156">
      <c r="B45" s="18"/>
      <c r="C45" s="11"/>
      <c r="D45" s="9" t="s">
        <v>38</v>
      </c>
      <c r="E45" s="9" t="s">
        <v>39</v>
      </c>
      <c r="F45" s="9" t="s">
        <v>40</v>
      </c>
      <c r="G45" s="9" t="s">
        <v>14</v>
      </c>
      <c r="H45" s="9" t="s">
        <v>15</v>
      </c>
      <c r="I45" s="9" t="s">
        <v>16</v>
      </c>
      <c r="J45" s="9" t="s">
        <v>19</v>
      </c>
      <c r="K45" s="9" t="s">
        <v>20</v>
      </c>
      <c r="L45" s="9" t="s">
        <v>21</v>
      </c>
      <c r="M45" s="22" t="s">
        <v>23</v>
      </c>
      <c r="N45" s="9" t="s">
        <v>24</v>
      </c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2:24">
      <c r="B46" s="18"/>
      <c r="C46" s="11" t="s">
        <v>25</v>
      </c>
      <c r="D46" s="11" t="s">
        <v>25</v>
      </c>
      <c r="E46" s="11" t="s">
        <v>25</v>
      </c>
      <c r="F46" s="11" t="s">
        <v>25</v>
      </c>
      <c r="G46" s="11" t="s">
        <v>26</v>
      </c>
      <c r="H46" s="11" t="s">
        <v>27</v>
      </c>
      <c r="I46" s="11" t="s">
        <v>28</v>
      </c>
      <c r="J46" s="11" t="s">
        <v>28</v>
      </c>
      <c r="K46" s="11" t="s">
        <v>30</v>
      </c>
      <c r="L46" s="11" t="s">
        <v>31</v>
      </c>
      <c r="M46" s="23" t="s">
        <v>32</v>
      </c>
      <c r="N46" s="11" t="s">
        <v>33</v>
      </c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2:24">
      <c r="B47" s="18" t="s">
        <v>2</v>
      </c>
      <c r="C47" s="15">
        <f>SUM(C40:D40)</f>
        <v>180122.00100000002</v>
      </c>
      <c r="D47" s="15">
        <f>D40</f>
        <v>65507.295000000006</v>
      </c>
      <c r="E47" s="15">
        <f t="shared" ref="E47:F48" si="14">E40</f>
        <v>59099.016000000003</v>
      </c>
      <c r="F47" s="15">
        <f t="shared" si="14"/>
        <v>6408.2790000000005</v>
      </c>
      <c r="G47" s="15">
        <f>SUM(H40:I40)</f>
        <v>0</v>
      </c>
      <c r="H47" s="15">
        <f>SUM(J40:K40)</f>
        <v>7681</v>
      </c>
      <c r="I47" s="15">
        <f>SUM(L40:M40)</f>
        <v>6</v>
      </c>
      <c r="J47" s="15">
        <f>SUM(O40:P40)</f>
        <v>467</v>
      </c>
      <c r="K47" s="16" t="s">
        <v>34</v>
      </c>
      <c r="L47" s="16" t="s">
        <v>34</v>
      </c>
      <c r="M47" s="24" t="s">
        <v>34</v>
      </c>
      <c r="N47" s="16" t="s">
        <v>34</v>
      </c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4" ht="25.5">
      <c r="B48" s="18" t="s">
        <v>3</v>
      </c>
      <c r="C48" s="21">
        <f>AVERAGE(C41:D41)</f>
        <v>611.74856559139789</v>
      </c>
      <c r="D48" s="21">
        <f>D41</f>
        <v>644.87139961597529</v>
      </c>
      <c r="E48" s="21">
        <f t="shared" si="14"/>
        <v>728.55646129032255</v>
      </c>
      <c r="F48" s="21">
        <f t="shared" si="14"/>
        <v>212.85385714285718</v>
      </c>
      <c r="G48" s="21">
        <f>AVERAGE(H41:I41)</f>
        <v>0</v>
      </c>
      <c r="H48" s="21">
        <f>AVERAGE(J41:K41)</f>
        <v>123.88709677419354</v>
      </c>
      <c r="I48" s="21">
        <f>AVERAGE(L41:M41)</f>
        <v>9.6774193548387094E-2</v>
      </c>
      <c r="J48" s="21">
        <f>AVERAGE(O41:P41)</f>
        <v>7.532258064516129</v>
      </c>
      <c r="K48" s="34">
        <f>AVERAGE(Q41,S41)</f>
        <v>5.8139092985785942E-2</v>
      </c>
      <c r="L48" s="34">
        <f>AVERAGE(R41,T41)</f>
        <v>1.9749835418038181E-5</v>
      </c>
      <c r="M48" s="25">
        <f>AVERAGE(U41:V41)</f>
        <v>0</v>
      </c>
      <c r="N48" s="21">
        <f>AVERAGE(W41:X41)</f>
        <v>100</v>
      </c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51" spans="2:24" ht="63.75">
      <c r="B51" s="5" t="s">
        <v>7</v>
      </c>
      <c r="C51" s="2" t="s">
        <v>0</v>
      </c>
      <c r="D51" s="2" t="s">
        <v>8</v>
      </c>
      <c r="E51" s="2" t="s">
        <v>8</v>
      </c>
      <c r="F51" s="2" t="s">
        <v>8</v>
      </c>
      <c r="G51" s="2" t="s">
        <v>8</v>
      </c>
      <c r="H51" s="2" t="s">
        <v>9</v>
      </c>
      <c r="I51" s="2" t="s">
        <v>10</v>
      </c>
      <c r="J51" s="2" t="s">
        <v>11</v>
      </c>
      <c r="K51" s="2" t="s">
        <v>12</v>
      </c>
      <c r="L51" s="2" t="s">
        <v>11</v>
      </c>
      <c r="M51" s="2" t="s">
        <v>12</v>
      </c>
      <c r="N51" s="2" t="s">
        <v>12</v>
      </c>
      <c r="O51" s="2" t="s">
        <v>11</v>
      </c>
      <c r="P51" s="2" t="s">
        <v>12</v>
      </c>
      <c r="Q51" s="2" t="s">
        <v>11</v>
      </c>
      <c r="R51" s="2" t="s">
        <v>11</v>
      </c>
      <c r="S51" s="2" t="s">
        <v>12</v>
      </c>
      <c r="T51" s="2" t="s">
        <v>12</v>
      </c>
      <c r="U51" s="2" t="s">
        <v>11</v>
      </c>
      <c r="V51" s="2" t="s">
        <v>12</v>
      </c>
      <c r="W51" s="2" t="s">
        <v>11</v>
      </c>
      <c r="X51" s="2" t="s">
        <v>12</v>
      </c>
    </row>
    <row r="52" spans="2:24" ht="144">
      <c r="B52" s="6" t="s">
        <v>13</v>
      </c>
      <c r="C52" s="8"/>
      <c r="D52" s="9"/>
      <c r="E52" s="9" t="s">
        <v>38</v>
      </c>
      <c r="F52" s="9" t="s">
        <v>39</v>
      </c>
      <c r="G52" s="9" t="s">
        <v>40</v>
      </c>
      <c r="H52" s="9" t="s">
        <v>14</v>
      </c>
      <c r="I52" s="9" t="s">
        <v>14</v>
      </c>
      <c r="J52" s="9" t="s">
        <v>15</v>
      </c>
      <c r="K52" s="9" t="s">
        <v>15</v>
      </c>
      <c r="L52" s="9" t="s">
        <v>16</v>
      </c>
      <c r="M52" s="9" t="s">
        <v>17</v>
      </c>
      <c r="N52" s="9" t="s">
        <v>18</v>
      </c>
      <c r="O52" s="9" t="s">
        <v>19</v>
      </c>
      <c r="P52" s="9" t="s">
        <v>19</v>
      </c>
      <c r="Q52" s="9" t="s">
        <v>20</v>
      </c>
      <c r="R52" s="9" t="s">
        <v>21</v>
      </c>
      <c r="S52" s="9" t="s">
        <v>22</v>
      </c>
      <c r="T52" s="9" t="s">
        <v>21</v>
      </c>
      <c r="U52" s="9" t="s">
        <v>23</v>
      </c>
      <c r="V52" s="9" t="s">
        <v>23</v>
      </c>
      <c r="W52" s="9" t="s">
        <v>24</v>
      </c>
      <c r="X52" s="9" t="s">
        <v>24</v>
      </c>
    </row>
    <row r="53" spans="2:24">
      <c r="B53" s="3" t="s">
        <v>1</v>
      </c>
      <c r="C53" s="11" t="s">
        <v>25</v>
      </c>
      <c r="D53" s="11" t="s">
        <v>25</v>
      </c>
      <c r="E53" s="11" t="s">
        <v>25</v>
      </c>
      <c r="F53" s="11" t="s">
        <v>25</v>
      </c>
      <c r="G53" s="11" t="s">
        <v>25</v>
      </c>
      <c r="H53" s="11" t="s">
        <v>26</v>
      </c>
      <c r="I53" s="11" t="s">
        <v>26</v>
      </c>
      <c r="J53" s="11" t="s">
        <v>27</v>
      </c>
      <c r="K53" s="11" t="s">
        <v>27</v>
      </c>
      <c r="L53" s="11" t="s">
        <v>28</v>
      </c>
      <c r="M53" s="11" t="s">
        <v>28</v>
      </c>
      <c r="N53" s="11" t="s">
        <v>29</v>
      </c>
      <c r="O53" s="11" t="s">
        <v>28</v>
      </c>
      <c r="P53" s="11" t="s">
        <v>28</v>
      </c>
      <c r="Q53" s="11" t="s">
        <v>30</v>
      </c>
      <c r="R53" s="11" t="s">
        <v>31</v>
      </c>
      <c r="S53" s="11" t="s">
        <v>30</v>
      </c>
      <c r="T53" s="11" t="s">
        <v>31</v>
      </c>
      <c r="U53" s="11" t="s">
        <v>32</v>
      </c>
      <c r="V53" s="11" t="s">
        <v>32</v>
      </c>
      <c r="W53" s="11" t="s">
        <v>33</v>
      </c>
      <c r="X53" s="11" t="s">
        <v>33</v>
      </c>
    </row>
    <row r="54" spans="2:24">
      <c r="B54" s="30">
        <v>43862</v>
      </c>
      <c r="C54" s="12">
        <v>543.18799999999999</v>
      </c>
      <c r="D54" s="12">
        <v>375.92439999999999</v>
      </c>
      <c r="E54" s="12">
        <v>472.20733333333334</v>
      </c>
      <c r="F54" s="12">
        <v>231.5</v>
      </c>
      <c r="G54" s="12">
        <v>0</v>
      </c>
      <c r="H54" s="4">
        <v>0</v>
      </c>
      <c r="I54" s="4">
        <v>0</v>
      </c>
      <c r="J54" s="4">
        <v>293</v>
      </c>
      <c r="K54" s="4">
        <v>104</v>
      </c>
      <c r="L54" s="4">
        <v>0</v>
      </c>
      <c r="M54" s="4">
        <v>0</v>
      </c>
      <c r="N54" s="33">
        <f>IF(M54=0,0,M54/K54)</f>
        <v>0</v>
      </c>
      <c r="O54" s="4">
        <v>11</v>
      </c>
      <c r="P54" s="4">
        <v>3</v>
      </c>
      <c r="Q54" s="33">
        <f>IF(O54=0,0,O54/J54)</f>
        <v>3.7542662116040959E-2</v>
      </c>
      <c r="R54" s="33">
        <f>IF(L54=0,0,L54/J54)</f>
        <v>0</v>
      </c>
      <c r="S54" s="33">
        <f>IF(P54=0,0,P54/K54)</f>
        <v>2.8846153846153848E-2</v>
      </c>
      <c r="T54" s="33">
        <f>IF(N54=0,0,N54/K54)</f>
        <v>0</v>
      </c>
      <c r="U54" s="12">
        <v>0</v>
      </c>
      <c r="V54" s="12">
        <v>0</v>
      </c>
      <c r="W54" s="12">
        <f>100-U54</f>
        <v>100</v>
      </c>
      <c r="X54" s="12">
        <f>100-V54</f>
        <v>100</v>
      </c>
    </row>
    <row r="55" spans="2:24">
      <c r="B55" s="30">
        <v>43863</v>
      </c>
      <c r="C55" s="12">
        <v>421.03888888888889</v>
      </c>
      <c r="D55" s="12">
        <v>402.2122</v>
      </c>
      <c r="E55" s="12">
        <v>446.01524999999998</v>
      </c>
      <c r="F55" s="12">
        <v>227</v>
      </c>
      <c r="G55" s="12">
        <v>0</v>
      </c>
      <c r="H55" s="4">
        <v>0</v>
      </c>
      <c r="I55" s="4">
        <v>0</v>
      </c>
      <c r="J55" s="4">
        <v>194</v>
      </c>
      <c r="K55" s="4">
        <v>100</v>
      </c>
      <c r="L55" s="4">
        <v>0</v>
      </c>
      <c r="M55" s="4">
        <v>0</v>
      </c>
      <c r="N55" s="33">
        <f t="shared" ref="N55:N81" si="15">IF(M55=0,0,M55/K55)</f>
        <v>0</v>
      </c>
      <c r="O55" s="4">
        <v>10</v>
      </c>
      <c r="P55" s="4">
        <v>3</v>
      </c>
      <c r="Q55" s="33">
        <f t="shared" ref="Q55:Q81" si="16">IF(O55=0,0,O55/J55)</f>
        <v>5.1546391752577317E-2</v>
      </c>
      <c r="R55" s="33">
        <f t="shared" ref="R55:R81" si="17">IF(L55=0,0,L55/J55)</f>
        <v>0</v>
      </c>
      <c r="S55" s="33">
        <f t="shared" ref="S55:S81" si="18">IF(P55=0,0,P55/K55)</f>
        <v>0.03</v>
      </c>
      <c r="T55" s="33">
        <f t="shared" ref="T55:T81" si="19">IF(N55=0,0,N55/K55)</f>
        <v>0</v>
      </c>
      <c r="U55" s="12">
        <v>0</v>
      </c>
      <c r="V55" s="12">
        <v>0</v>
      </c>
      <c r="W55" s="12">
        <f t="shared" ref="W55:W81" si="20">100-U55</f>
        <v>100</v>
      </c>
      <c r="X55" s="12">
        <f t="shared" ref="X55:X81" si="21">100-V55</f>
        <v>100</v>
      </c>
    </row>
    <row r="56" spans="2:24">
      <c r="B56" s="30">
        <v>43864</v>
      </c>
      <c r="C56" s="12">
        <v>524.75762499999996</v>
      </c>
      <c r="D56" s="12">
        <v>586.93375000000003</v>
      </c>
      <c r="E56" s="12">
        <v>987.11</v>
      </c>
      <c r="F56" s="12">
        <v>186.75749999999999</v>
      </c>
      <c r="G56" s="12">
        <v>0</v>
      </c>
      <c r="H56" s="4">
        <v>0</v>
      </c>
      <c r="I56" s="4">
        <v>0</v>
      </c>
      <c r="J56" s="4">
        <v>553</v>
      </c>
      <c r="K56" s="4">
        <v>211</v>
      </c>
      <c r="L56" s="4">
        <v>1</v>
      </c>
      <c r="M56" s="4">
        <v>1</v>
      </c>
      <c r="N56" s="33">
        <f t="shared" si="15"/>
        <v>4.7393364928909956E-3</v>
      </c>
      <c r="O56" s="4">
        <v>157</v>
      </c>
      <c r="P56" s="4">
        <v>103</v>
      </c>
      <c r="Q56" s="33">
        <f t="shared" si="16"/>
        <v>0.28390596745027125</v>
      </c>
      <c r="R56" s="33">
        <f t="shared" si="17"/>
        <v>1.8083182640144665E-3</v>
      </c>
      <c r="S56" s="33">
        <f t="shared" si="18"/>
        <v>0.4881516587677725</v>
      </c>
      <c r="T56" s="33">
        <f t="shared" si="19"/>
        <v>2.246131039284832E-5</v>
      </c>
      <c r="U56" s="12">
        <v>0</v>
      </c>
      <c r="V56" s="12">
        <v>0</v>
      </c>
      <c r="W56" s="12">
        <f t="shared" si="20"/>
        <v>100</v>
      </c>
      <c r="X56" s="12">
        <f t="shared" si="21"/>
        <v>100</v>
      </c>
    </row>
    <row r="57" spans="2:24">
      <c r="B57" s="30">
        <v>43865</v>
      </c>
      <c r="C57" s="12">
        <v>387.50262499999997</v>
      </c>
      <c r="D57" s="12">
        <v>355.73450000000003</v>
      </c>
      <c r="E57" s="12">
        <v>559.62900000000002</v>
      </c>
      <c r="F57" s="12">
        <v>151.84</v>
      </c>
      <c r="G57" s="12">
        <v>0</v>
      </c>
      <c r="H57" s="4">
        <v>0</v>
      </c>
      <c r="I57" s="4">
        <v>0</v>
      </c>
      <c r="J57" s="4">
        <v>303</v>
      </c>
      <c r="K57" s="4">
        <v>120</v>
      </c>
      <c r="L57" s="4">
        <v>0</v>
      </c>
      <c r="M57" s="4">
        <v>0</v>
      </c>
      <c r="N57" s="33">
        <f t="shared" si="15"/>
        <v>0</v>
      </c>
      <c r="O57" s="4">
        <v>38</v>
      </c>
      <c r="P57" s="4">
        <v>27</v>
      </c>
      <c r="Q57" s="33">
        <f t="shared" si="16"/>
        <v>0.1254125412541254</v>
      </c>
      <c r="R57" s="33">
        <f t="shared" si="17"/>
        <v>0</v>
      </c>
      <c r="S57" s="33">
        <f t="shared" si="18"/>
        <v>0.22500000000000001</v>
      </c>
      <c r="T57" s="33">
        <f t="shared" si="19"/>
        <v>0</v>
      </c>
      <c r="U57" s="12">
        <v>0</v>
      </c>
      <c r="V57" s="12">
        <v>0</v>
      </c>
      <c r="W57" s="12">
        <f t="shared" si="20"/>
        <v>100</v>
      </c>
      <c r="X57" s="12">
        <f t="shared" si="21"/>
        <v>100</v>
      </c>
    </row>
    <row r="58" spans="2:24">
      <c r="B58" s="19">
        <v>43866</v>
      </c>
      <c r="C58" s="12">
        <v>428.39116666666672</v>
      </c>
      <c r="D58" s="12">
        <v>427.32466666666664</v>
      </c>
      <c r="E58" s="12">
        <v>566.98699999999997</v>
      </c>
      <c r="F58" s="12">
        <v>148</v>
      </c>
      <c r="G58" s="12">
        <v>0</v>
      </c>
      <c r="H58" s="4">
        <v>0</v>
      </c>
      <c r="I58" s="4">
        <v>0</v>
      </c>
      <c r="J58" s="4">
        <v>245</v>
      </c>
      <c r="K58" s="4">
        <v>101</v>
      </c>
      <c r="L58" s="4">
        <v>0</v>
      </c>
      <c r="M58" s="4">
        <v>0</v>
      </c>
      <c r="N58" s="33">
        <f t="shared" si="15"/>
        <v>0</v>
      </c>
      <c r="O58" s="4">
        <v>8</v>
      </c>
      <c r="P58" s="4">
        <v>3</v>
      </c>
      <c r="Q58" s="33">
        <f t="shared" si="16"/>
        <v>3.2653061224489799E-2</v>
      </c>
      <c r="R58" s="33">
        <f t="shared" si="17"/>
        <v>0</v>
      </c>
      <c r="S58" s="33">
        <f t="shared" si="18"/>
        <v>2.9702970297029702E-2</v>
      </c>
      <c r="T58" s="33">
        <f t="shared" si="19"/>
        <v>0</v>
      </c>
      <c r="U58" s="12">
        <v>0</v>
      </c>
      <c r="V58" s="12">
        <v>0</v>
      </c>
      <c r="W58" s="12">
        <f t="shared" si="20"/>
        <v>100</v>
      </c>
      <c r="X58" s="12">
        <f t="shared" si="21"/>
        <v>100</v>
      </c>
    </row>
    <row r="59" spans="2:24">
      <c r="B59" s="19">
        <v>43867</v>
      </c>
      <c r="C59" s="12">
        <v>397.17528571428568</v>
      </c>
      <c r="D59" s="12">
        <v>335.42</v>
      </c>
      <c r="E59" s="12">
        <v>542.59</v>
      </c>
      <c r="F59" s="12">
        <v>128.25</v>
      </c>
      <c r="G59" s="12">
        <v>0</v>
      </c>
      <c r="H59" s="4">
        <v>0</v>
      </c>
      <c r="I59" s="4">
        <v>0</v>
      </c>
      <c r="J59" s="4">
        <v>160</v>
      </c>
      <c r="K59" s="4">
        <v>103</v>
      </c>
      <c r="L59" s="4">
        <v>0</v>
      </c>
      <c r="M59" s="4">
        <v>0</v>
      </c>
      <c r="N59" s="33">
        <f t="shared" si="15"/>
        <v>0</v>
      </c>
      <c r="O59" s="4">
        <v>9</v>
      </c>
      <c r="P59" s="4">
        <v>5</v>
      </c>
      <c r="Q59" s="33">
        <f t="shared" si="16"/>
        <v>5.6250000000000001E-2</v>
      </c>
      <c r="R59" s="33">
        <f t="shared" si="17"/>
        <v>0</v>
      </c>
      <c r="S59" s="33">
        <f t="shared" si="18"/>
        <v>4.8543689320388349E-2</v>
      </c>
      <c r="T59" s="33">
        <f t="shared" si="19"/>
        <v>0</v>
      </c>
      <c r="U59" s="12">
        <v>0</v>
      </c>
      <c r="V59" s="12">
        <v>0</v>
      </c>
      <c r="W59" s="12">
        <f t="shared" si="20"/>
        <v>100</v>
      </c>
      <c r="X59" s="12">
        <f t="shared" si="21"/>
        <v>100</v>
      </c>
    </row>
    <row r="60" spans="2:24">
      <c r="B60" s="30">
        <v>43868</v>
      </c>
      <c r="C60" s="12">
        <v>381.23914285714284</v>
      </c>
      <c r="D60" s="12">
        <v>342.55366666666669</v>
      </c>
      <c r="E60" s="12">
        <v>437.33050000000003</v>
      </c>
      <c r="F60" s="12">
        <v>153</v>
      </c>
      <c r="G60" s="12">
        <v>0</v>
      </c>
      <c r="H60" s="4">
        <v>0</v>
      </c>
      <c r="I60" s="4">
        <v>0</v>
      </c>
      <c r="J60" s="4">
        <v>256</v>
      </c>
      <c r="K60" s="4">
        <v>104</v>
      </c>
      <c r="L60" s="4">
        <v>0</v>
      </c>
      <c r="M60" s="4">
        <v>0</v>
      </c>
      <c r="N60" s="33">
        <f t="shared" si="15"/>
        <v>0</v>
      </c>
      <c r="O60" s="4">
        <v>10</v>
      </c>
      <c r="P60" s="4">
        <v>5</v>
      </c>
      <c r="Q60" s="33">
        <f t="shared" si="16"/>
        <v>3.90625E-2</v>
      </c>
      <c r="R60" s="33">
        <f t="shared" si="17"/>
        <v>0</v>
      </c>
      <c r="S60" s="33">
        <f t="shared" si="18"/>
        <v>4.807692307692308E-2</v>
      </c>
      <c r="T60" s="33">
        <f t="shared" si="19"/>
        <v>0</v>
      </c>
      <c r="U60" s="12">
        <v>0</v>
      </c>
      <c r="V60" s="12">
        <v>0</v>
      </c>
      <c r="W60" s="12">
        <f t="shared" si="20"/>
        <v>100</v>
      </c>
      <c r="X60" s="12">
        <f t="shared" si="21"/>
        <v>100</v>
      </c>
    </row>
    <row r="61" spans="2:24">
      <c r="B61" s="30">
        <v>43869</v>
      </c>
      <c r="C61" s="12">
        <v>401.40385714285719</v>
      </c>
      <c r="D61" s="12">
        <v>335.18450000000001</v>
      </c>
      <c r="E61" s="12">
        <v>555.36900000000003</v>
      </c>
      <c r="F61" s="12">
        <v>115</v>
      </c>
      <c r="G61" s="12">
        <v>0</v>
      </c>
      <c r="H61" s="4">
        <v>0</v>
      </c>
      <c r="I61" s="4">
        <v>0</v>
      </c>
      <c r="J61" s="4">
        <v>207</v>
      </c>
      <c r="K61" s="4">
        <v>87</v>
      </c>
      <c r="L61" s="4">
        <v>0</v>
      </c>
      <c r="M61" s="4">
        <v>1</v>
      </c>
      <c r="N61" s="33">
        <f t="shared" si="15"/>
        <v>1.1494252873563218E-2</v>
      </c>
      <c r="O61" s="4">
        <v>8</v>
      </c>
      <c r="P61" s="4">
        <v>3</v>
      </c>
      <c r="Q61" s="33">
        <f t="shared" si="16"/>
        <v>3.864734299516908E-2</v>
      </c>
      <c r="R61" s="33">
        <f t="shared" si="17"/>
        <v>0</v>
      </c>
      <c r="S61" s="33">
        <f t="shared" si="18"/>
        <v>3.4482758620689655E-2</v>
      </c>
      <c r="T61" s="33">
        <f t="shared" si="19"/>
        <v>1.3211784912141631E-4</v>
      </c>
      <c r="U61" s="12">
        <v>0</v>
      </c>
      <c r="V61" s="12">
        <v>0</v>
      </c>
      <c r="W61" s="12">
        <f t="shared" si="20"/>
        <v>100</v>
      </c>
      <c r="X61" s="12">
        <f t="shared" si="21"/>
        <v>100</v>
      </c>
    </row>
    <row r="62" spans="2:24">
      <c r="B62" s="30">
        <v>43870</v>
      </c>
      <c r="C62" s="12">
        <v>342.29333333333329</v>
      </c>
      <c r="D62" s="12">
        <v>339.13220000000001</v>
      </c>
      <c r="E62" s="12">
        <v>505.197</v>
      </c>
      <c r="F62" s="12">
        <v>228.42233333333331</v>
      </c>
      <c r="G62" s="12">
        <v>0</v>
      </c>
      <c r="H62" s="4">
        <v>0</v>
      </c>
      <c r="I62" s="4">
        <v>0</v>
      </c>
      <c r="J62" s="4">
        <v>251</v>
      </c>
      <c r="K62" s="4">
        <v>108</v>
      </c>
      <c r="L62" s="4">
        <v>0</v>
      </c>
      <c r="M62" s="4">
        <v>0</v>
      </c>
      <c r="N62" s="33">
        <f t="shared" si="15"/>
        <v>0</v>
      </c>
      <c r="O62" s="4">
        <v>15</v>
      </c>
      <c r="P62" s="4">
        <v>8</v>
      </c>
      <c r="Q62" s="33">
        <f t="shared" si="16"/>
        <v>5.9760956175298807E-2</v>
      </c>
      <c r="R62" s="33">
        <f t="shared" si="17"/>
        <v>0</v>
      </c>
      <c r="S62" s="33">
        <f t="shared" si="18"/>
        <v>7.407407407407407E-2</v>
      </c>
      <c r="T62" s="33">
        <f t="shared" si="19"/>
        <v>0</v>
      </c>
      <c r="U62" s="12">
        <v>0</v>
      </c>
      <c r="V62" s="12">
        <v>0</v>
      </c>
      <c r="W62" s="12">
        <f t="shared" si="20"/>
        <v>100</v>
      </c>
      <c r="X62" s="12">
        <f t="shared" si="21"/>
        <v>100</v>
      </c>
    </row>
    <row r="63" spans="2:24">
      <c r="B63" s="30">
        <v>43871</v>
      </c>
      <c r="C63" s="12">
        <v>481.06487500000003</v>
      </c>
      <c r="D63" s="12">
        <v>311.77824999999996</v>
      </c>
      <c r="E63" s="12">
        <v>468.30649999999997</v>
      </c>
      <c r="F63" s="12">
        <v>155.25</v>
      </c>
      <c r="G63" s="12">
        <v>0</v>
      </c>
      <c r="H63" s="4">
        <v>0</v>
      </c>
      <c r="I63" s="4">
        <v>0</v>
      </c>
      <c r="J63" s="4">
        <v>252</v>
      </c>
      <c r="K63" s="4">
        <v>119</v>
      </c>
      <c r="L63" s="4">
        <v>0</v>
      </c>
      <c r="M63" s="4">
        <v>0</v>
      </c>
      <c r="N63" s="33">
        <f t="shared" si="15"/>
        <v>0</v>
      </c>
      <c r="O63" s="4">
        <v>44</v>
      </c>
      <c r="P63" s="4">
        <v>25</v>
      </c>
      <c r="Q63" s="33">
        <f t="shared" si="16"/>
        <v>0.17460317460317459</v>
      </c>
      <c r="R63" s="33">
        <f t="shared" si="17"/>
        <v>0</v>
      </c>
      <c r="S63" s="33">
        <f t="shared" si="18"/>
        <v>0.21008403361344538</v>
      </c>
      <c r="T63" s="33">
        <f t="shared" si="19"/>
        <v>0</v>
      </c>
      <c r="U63" s="12">
        <v>0</v>
      </c>
      <c r="V63" s="12">
        <v>0</v>
      </c>
      <c r="W63" s="12">
        <f t="shared" si="20"/>
        <v>100</v>
      </c>
      <c r="X63" s="12">
        <f t="shared" si="21"/>
        <v>100</v>
      </c>
    </row>
    <row r="64" spans="2:24">
      <c r="B64" s="30">
        <v>43872</v>
      </c>
      <c r="C64" s="12">
        <v>364.59188888888889</v>
      </c>
      <c r="D64" s="12">
        <v>419.63533333333334</v>
      </c>
      <c r="E64" s="12">
        <v>571.37599999999998</v>
      </c>
      <c r="F64" s="12">
        <v>116.154</v>
      </c>
      <c r="G64" s="12">
        <v>0</v>
      </c>
      <c r="H64" s="4">
        <v>0</v>
      </c>
      <c r="I64" s="4">
        <v>0</v>
      </c>
      <c r="J64" s="4">
        <v>232</v>
      </c>
      <c r="K64" s="4">
        <v>103</v>
      </c>
      <c r="L64" s="4">
        <v>0</v>
      </c>
      <c r="M64" s="4">
        <v>0</v>
      </c>
      <c r="N64" s="33">
        <f t="shared" si="15"/>
        <v>0</v>
      </c>
      <c r="O64" s="4">
        <v>32</v>
      </c>
      <c r="P64" s="4">
        <v>12</v>
      </c>
      <c r="Q64" s="33">
        <f t="shared" si="16"/>
        <v>0.13793103448275862</v>
      </c>
      <c r="R64" s="33">
        <f t="shared" si="17"/>
        <v>0</v>
      </c>
      <c r="S64" s="33">
        <f t="shared" si="18"/>
        <v>0.11650485436893204</v>
      </c>
      <c r="T64" s="33">
        <f t="shared" si="19"/>
        <v>0</v>
      </c>
      <c r="U64" s="12">
        <v>0</v>
      </c>
      <c r="V64" s="12">
        <v>0</v>
      </c>
      <c r="W64" s="12">
        <f t="shared" si="20"/>
        <v>100</v>
      </c>
      <c r="X64" s="12">
        <f t="shared" si="21"/>
        <v>100</v>
      </c>
    </row>
    <row r="65" spans="2:24">
      <c r="B65" s="19">
        <v>43873</v>
      </c>
      <c r="C65" s="12">
        <v>321.37644444444442</v>
      </c>
      <c r="D65" s="12">
        <v>354.90959999999995</v>
      </c>
      <c r="E65" s="12">
        <v>456.024</v>
      </c>
      <c r="F65" s="12">
        <v>287.5</v>
      </c>
      <c r="G65" s="12">
        <v>0</v>
      </c>
      <c r="H65" s="4">
        <v>0</v>
      </c>
      <c r="I65" s="4">
        <v>0</v>
      </c>
      <c r="J65" s="4">
        <v>339</v>
      </c>
      <c r="K65" s="4">
        <v>120</v>
      </c>
      <c r="L65" s="4">
        <v>0</v>
      </c>
      <c r="M65" s="4">
        <v>0</v>
      </c>
      <c r="N65" s="33">
        <f t="shared" si="15"/>
        <v>0</v>
      </c>
      <c r="O65" s="4">
        <v>15</v>
      </c>
      <c r="P65" s="4">
        <v>4</v>
      </c>
      <c r="Q65" s="33">
        <f t="shared" si="16"/>
        <v>4.4247787610619468E-2</v>
      </c>
      <c r="R65" s="33">
        <f t="shared" si="17"/>
        <v>0</v>
      </c>
      <c r="S65" s="33">
        <f t="shared" si="18"/>
        <v>3.3333333333333333E-2</v>
      </c>
      <c r="T65" s="33">
        <f t="shared" si="19"/>
        <v>0</v>
      </c>
      <c r="U65" s="12">
        <v>0</v>
      </c>
      <c r="V65" s="12">
        <v>0</v>
      </c>
      <c r="W65" s="12">
        <f t="shared" si="20"/>
        <v>100</v>
      </c>
      <c r="X65" s="12">
        <f t="shared" si="21"/>
        <v>100</v>
      </c>
    </row>
    <row r="66" spans="2:24">
      <c r="B66" s="19">
        <v>43874</v>
      </c>
      <c r="C66" s="12">
        <v>769.15950000000009</v>
      </c>
      <c r="D66" s="12">
        <v>354.94725</v>
      </c>
      <c r="E66" s="12">
        <v>529.68000000000006</v>
      </c>
      <c r="F66" s="12">
        <v>180.21449999999999</v>
      </c>
      <c r="G66" s="12">
        <v>0</v>
      </c>
      <c r="H66" s="4">
        <v>0</v>
      </c>
      <c r="I66" s="4">
        <v>0</v>
      </c>
      <c r="J66" s="4">
        <v>336</v>
      </c>
      <c r="K66" s="4">
        <v>114</v>
      </c>
      <c r="L66" s="4">
        <v>0</v>
      </c>
      <c r="M66" s="4">
        <v>0</v>
      </c>
      <c r="N66" s="33">
        <f t="shared" si="15"/>
        <v>0</v>
      </c>
      <c r="O66" s="4">
        <v>8</v>
      </c>
      <c r="P66" s="4">
        <v>3</v>
      </c>
      <c r="Q66" s="33">
        <f t="shared" si="16"/>
        <v>2.3809523809523808E-2</v>
      </c>
      <c r="R66" s="33">
        <f t="shared" si="17"/>
        <v>0</v>
      </c>
      <c r="S66" s="33">
        <f t="shared" si="18"/>
        <v>2.6315789473684209E-2</v>
      </c>
      <c r="T66" s="33">
        <f t="shared" si="19"/>
        <v>0</v>
      </c>
      <c r="U66" s="12">
        <v>0</v>
      </c>
      <c r="V66" s="12">
        <v>0</v>
      </c>
      <c r="W66" s="12">
        <f t="shared" si="20"/>
        <v>100</v>
      </c>
      <c r="X66" s="12">
        <f t="shared" si="21"/>
        <v>100</v>
      </c>
    </row>
    <row r="67" spans="2:24">
      <c r="B67" s="30">
        <v>43875</v>
      </c>
      <c r="C67" s="12">
        <v>390.32014285714286</v>
      </c>
      <c r="D67" s="12">
        <v>363.10499999999996</v>
      </c>
      <c r="E67" s="12">
        <v>465.79349999999999</v>
      </c>
      <c r="F67" s="12">
        <v>260.41650000000004</v>
      </c>
      <c r="G67" s="12">
        <v>0</v>
      </c>
      <c r="H67" s="4">
        <v>0</v>
      </c>
      <c r="I67" s="4">
        <v>0</v>
      </c>
      <c r="J67" s="4">
        <v>275</v>
      </c>
      <c r="K67" s="4">
        <v>104</v>
      </c>
      <c r="L67" s="4">
        <v>0</v>
      </c>
      <c r="M67" s="4">
        <v>0</v>
      </c>
      <c r="N67" s="33">
        <f t="shared" si="15"/>
        <v>0</v>
      </c>
      <c r="O67" s="4">
        <v>14</v>
      </c>
      <c r="P67" s="4">
        <v>7</v>
      </c>
      <c r="Q67" s="33">
        <f t="shared" si="16"/>
        <v>5.0909090909090911E-2</v>
      </c>
      <c r="R67" s="33">
        <f t="shared" si="17"/>
        <v>0</v>
      </c>
      <c r="S67" s="33">
        <f t="shared" si="18"/>
        <v>6.7307692307692304E-2</v>
      </c>
      <c r="T67" s="33">
        <f t="shared" si="19"/>
        <v>0</v>
      </c>
      <c r="U67" s="12">
        <v>0</v>
      </c>
      <c r="V67" s="12">
        <v>0</v>
      </c>
      <c r="W67" s="12">
        <f t="shared" si="20"/>
        <v>100</v>
      </c>
      <c r="X67" s="12">
        <f t="shared" si="21"/>
        <v>100</v>
      </c>
    </row>
    <row r="68" spans="2:24">
      <c r="B68" s="30">
        <v>43876</v>
      </c>
      <c r="C68" s="12">
        <v>397.91199999999998</v>
      </c>
      <c r="D68" s="12">
        <v>338.85240000000005</v>
      </c>
      <c r="E68" s="12">
        <v>457.92066666666665</v>
      </c>
      <c r="F68" s="12">
        <v>160.25</v>
      </c>
      <c r="G68" s="12">
        <v>0</v>
      </c>
      <c r="H68" s="4">
        <v>0</v>
      </c>
      <c r="I68" s="4">
        <v>0</v>
      </c>
      <c r="J68" s="4">
        <v>253</v>
      </c>
      <c r="K68" s="4">
        <v>110</v>
      </c>
      <c r="L68" s="4">
        <v>0</v>
      </c>
      <c r="M68" s="4">
        <v>1</v>
      </c>
      <c r="N68" s="33">
        <f t="shared" si="15"/>
        <v>9.0909090909090905E-3</v>
      </c>
      <c r="O68" s="4">
        <v>13</v>
      </c>
      <c r="P68" s="4">
        <v>5</v>
      </c>
      <c r="Q68" s="33">
        <f t="shared" si="16"/>
        <v>5.1383399209486168E-2</v>
      </c>
      <c r="R68" s="33">
        <f t="shared" si="17"/>
        <v>0</v>
      </c>
      <c r="S68" s="33">
        <f t="shared" si="18"/>
        <v>4.5454545454545456E-2</v>
      </c>
      <c r="T68" s="33">
        <f t="shared" si="19"/>
        <v>8.2644628099173546E-5</v>
      </c>
      <c r="U68" s="12">
        <v>0</v>
      </c>
      <c r="V68" s="12">
        <v>0</v>
      </c>
      <c r="W68" s="12">
        <f t="shared" si="20"/>
        <v>100</v>
      </c>
      <c r="X68" s="12">
        <f t="shared" si="21"/>
        <v>100</v>
      </c>
    </row>
    <row r="69" spans="2:24">
      <c r="B69" s="30">
        <v>43877</v>
      </c>
      <c r="C69" s="12">
        <v>452.22600000000006</v>
      </c>
      <c r="D69" s="12">
        <v>471.99099999999999</v>
      </c>
      <c r="E69" s="12">
        <v>638.03200000000004</v>
      </c>
      <c r="F69" s="12">
        <v>139.90899999999999</v>
      </c>
      <c r="G69" s="12">
        <v>0</v>
      </c>
      <c r="H69" s="4">
        <v>0</v>
      </c>
      <c r="I69" s="4">
        <v>0</v>
      </c>
      <c r="J69" s="4">
        <v>202</v>
      </c>
      <c r="K69" s="4">
        <v>111</v>
      </c>
      <c r="L69" s="4">
        <v>0</v>
      </c>
      <c r="M69" s="4">
        <v>0</v>
      </c>
      <c r="N69" s="33">
        <f t="shared" si="15"/>
        <v>0</v>
      </c>
      <c r="O69" s="4">
        <v>10</v>
      </c>
      <c r="P69" s="4">
        <v>5</v>
      </c>
      <c r="Q69" s="33">
        <f t="shared" si="16"/>
        <v>4.9504950495049507E-2</v>
      </c>
      <c r="R69" s="33">
        <f t="shared" si="17"/>
        <v>0</v>
      </c>
      <c r="S69" s="33">
        <f t="shared" si="18"/>
        <v>4.5045045045045043E-2</v>
      </c>
      <c r="T69" s="33">
        <f t="shared" si="19"/>
        <v>0</v>
      </c>
      <c r="U69" s="12">
        <v>0</v>
      </c>
      <c r="V69" s="12">
        <v>0</v>
      </c>
      <c r="W69" s="12">
        <f t="shared" si="20"/>
        <v>100</v>
      </c>
      <c r="X69" s="12">
        <f t="shared" si="21"/>
        <v>100</v>
      </c>
    </row>
    <row r="70" spans="2:24">
      <c r="B70" s="30">
        <v>43878</v>
      </c>
      <c r="C70" s="12">
        <v>1092.4464444444445</v>
      </c>
      <c r="D70" s="12">
        <v>1215.8520000000001</v>
      </c>
      <c r="E70" s="12">
        <v>873.53099999999995</v>
      </c>
      <c r="F70" s="12">
        <v>1729.3335</v>
      </c>
      <c r="G70" s="12">
        <v>0</v>
      </c>
      <c r="H70" s="4">
        <v>0</v>
      </c>
      <c r="I70" s="4">
        <v>0</v>
      </c>
      <c r="J70" s="4">
        <v>206</v>
      </c>
      <c r="K70" s="4">
        <v>113</v>
      </c>
      <c r="L70" s="4">
        <v>0</v>
      </c>
      <c r="M70" s="4">
        <v>0</v>
      </c>
      <c r="N70" s="33">
        <f t="shared" si="15"/>
        <v>0</v>
      </c>
      <c r="O70" s="4">
        <v>14</v>
      </c>
      <c r="P70" s="4">
        <v>6</v>
      </c>
      <c r="Q70" s="33">
        <f t="shared" si="16"/>
        <v>6.7961165048543687E-2</v>
      </c>
      <c r="R70" s="33">
        <f t="shared" si="17"/>
        <v>0</v>
      </c>
      <c r="S70" s="33">
        <f t="shared" si="18"/>
        <v>5.3097345132743362E-2</v>
      </c>
      <c r="T70" s="33">
        <f t="shared" si="19"/>
        <v>0</v>
      </c>
      <c r="U70" s="12">
        <v>0</v>
      </c>
      <c r="V70" s="12">
        <v>0</v>
      </c>
      <c r="W70" s="12">
        <f t="shared" si="20"/>
        <v>100</v>
      </c>
      <c r="X70" s="12">
        <f t="shared" si="21"/>
        <v>100</v>
      </c>
    </row>
    <row r="71" spans="2:24">
      <c r="B71" s="30">
        <v>43879</v>
      </c>
      <c r="C71" s="12">
        <v>641.99916666666661</v>
      </c>
      <c r="D71" s="12">
        <v>380.17599999999999</v>
      </c>
      <c r="E71" s="12">
        <v>522.93049999999994</v>
      </c>
      <c r="F71" s="12">
        <v>94.667000000000002</v>
      </c>
      <c r="G71" s="12">
        <v>0</v>
      </c>
      <c r="H71" s="4">
        <v>0</v>
      </c>
      <c r="I71" s="4">
        <v>0</v>
      </c>
      <c r="J71" s="4">
        <v>171</v>
      </c>
      <c r="K71" s="4">
        <v>93</v>
      </c>
      <c r="L71" s="4">
        <v>1</v>
      </c>
      <c r="M71" s="4">
        <v>0</v>
      </c>
      <c r="N71" s="33">
        <f t="shared" si="15"/>
        <v>0</v>
      </c>
      <c r="O71" s="4">
        <v>10</v>
      </c>
      <c r="P71" s="4">
        <v>3</v>
      </c>
      <c r="Q71" s="33">
        <f t="shared" si="16"/>
        <v>5.8479532163742687E-2</v>
      </c>
      <c r="R71" s="33">
        <f t="shared" si="17"/>
        <v>5.8479532163742687E-3</v>
      </c>
      <c r="S71" s="33">
        <f t="shared" si="18"/>
        <v>3.2258064516129031E-2</v>
      </c>
      <c r="T71" s="33">
        <f t="shared" si="19"/>
        <v>0</v>
      </c>
      <c r="U71" s="12">
        <v>0</v>
      </c>
      <c r="V71" s="12">
        <v>0</v>
      </c>
      <c r="W71" s="12">
        <f t="shared" si="20"/>
        <v>100</v>
      </c>
      <c r="X71" s="12">
        <f t="shared" si="21"/>
        <v>100</v>
      </c>
    </row>
    <row r="72" spans="2:24">
      <c r="B72" s="19">
        <v>43880</v>
      </c>
      <c r="C72" s="12">
        <v>380.71299999999997</v>
      </c>
      <c r="D72" s="12">
        <v>375.97233333333332</v>
      </c>
      <c r="E72" s="12">
        <v>512.04199999999992</v>
      </c>
      <c r="F72" s="12">
        <v>103.833</v>
      </c>
      <c r="G72" s="12">
        <v>0</v>
      </c>
      <c r="H72" s="4">
        <v>0</v>
      </c>
      <c r="I72" s="4">
        <v>0</v>
      </c>
      <c r="J72" s="4">
        <v>182</v>
      </c>
      <c r="K72" s="4">
        <v>105</v>
      </c>
      <c r="L72" s="4">
        <v>0</v>
      </c>
      <c r="M72" s="4">
        <v>0</v>
      </c>
      <c r="N72" s="33">
        <f t="shared" si="15"/>
        <v>0</v>
      </c>
      <c r="O72" s="4">
        <v>8</v>
      </c>
      <c r="P72" s="4">
        <v>3</v>
      </c>
      <c r="Q72" s="33">
        <f t="shared" si="16"/>
        <v>4.3956043956043959E-2</v>
      </c>
      <c r="R72" s="33">
        <f t="shared" si="17"/>
        <v>0</v>
      </c>
      <c r="S72" s="33">
        <f t="shared" si="18"/>
        <v>2.8571428571428571E-2</v>
      </c>
      <c r="T72" s="33">
        <f t="shared" si="19"/>
        <v>0</v>
      </c>
      <c r="U72" s="12">
        <v>0</v>
      </c>
      <c r="V72" s="12">
        <v>0</v>
      </c>
      <c r="W72" s="12">
        <f t="shared" si="20"/>
        <v>100</v>
      </c>
      <c r="X72" s="12">
        <f t="shared" si="21"/>
        <v>100</v>
      </c>
    </row>
    <row r="73" spans="2:24">
      <c r="B73" s="19">
        <v>43881</v>
      </c>
      <c r="C73" s="12">
        <v>3643.5893999999998</v>
      </c>
      <c r="D73" s="12">
        <v>6871.567</v>
      </c>
      <c r="E73" s="12">
        <v>6871.567</v>
      </c>
      <c r="F73" s="12">
        <v>0</v>
      </c>
      <c r="G73" s="12">
        <v>0</v>
      </c>
      <c r="H73" s="4">
        <v>0</v>
      </c>
      <c r="I73" s="4">
        <v>0</v>
      </c>
      <c r="J73" s="4">
        <v>151</v>
      </c>
      <c r="K73" s="4">
        <v>71</v>
      </c>
      <c r="L73" s="4">
        <v>0</v>
      </c>
      <c r="M73" s="4">
        <v>0</v>
      </c>
      <c r="N73" s="33">
        <f t="shared" si="15"/>
        <v>0</v>
      </c>
      <c r="O73" s="4">
        <v>24</v>
      </c>
      <c r="P73" s="4">
        <v>13</v>
      </c>
      <c r="Q73" s="33">
        <f t="shared" si="16"/>
        <v>0.15894039735099338</v>
      </c>
      <c r="R73" s="33">
        <f t="shared" si="17"/>
        <v>0</v>
      </c>
      <c r="S73" s="33">
        <f t="shared" si="18"/>
        <v>0.18309859154929578</v>
      </c>
      <c r="T73" s="33">
        <f t="shared" si="19"/>
        <v>0</v>
      </c>
      <c r="U73" s="12">
        <v>0</v>
      </c>
      <c r="V73" s="12">
        <v>0</v>
      </c>
      <c r="W73" s="12">
        <f t="shared" si="20"/>
        <v>100</v>
      </c>
      <c r="X73" s="12">
        <f t="shared" si="21"/>
        <v>100</v>
      </c>
    </row>
    <row r="74" spans="2:24">
      <c r="B74" s="30">
        <v>43882</v>
      </c>
      <c r="C74" s="12">
        <v>758.36971428571428</v>
      </c>
      <c r="D74" s="12">
        <v>358.32799999999997</v>
      </c>
      <c r="E74" s="12">
        <v>571.35599999999999</v>
      </c>
      <c r="F74" s="12">
        <v>145.30000000000001</v>
      </c>
      <c r="G74" s="12">
        <v>0</v>
      </c>
      <c r="H74" s="4">
        <v>0</v>
      </c>
      <c r="I74" s="4">
        <v>0</v>
      </c>
      <c r="J74" s="4">
        <v>288</v>
      </c>
      <c r="K74" s="4">
        <v>98</v>
      </c>
      <c r="L74" s="4">
        <v>0</v>
      </c>
      <c r="M74" s="4">
        <v>0</v>
      </c>
      <c r="N74" s="33">
        <f t="shared" si="15"/>
        <v>0</v>
      </c>
      <c r="O74" s="4">
        <v>15</v>
      </c>
      <c r="P74" s="4">
        <v>8</v>
      </c>
      <c r="Q74" s="33">
        <f t="shared" si="16"/>
        <v>5.2083333333333336E-2</v>
      </c>
      <c r="R74" s="33">
        <f t="shared" si="17"/>
        <v>0</v>
      </c>
      <c r="S74" s="33">
        <f t="shared" si="18"/>
        <v>8.1632653061224483E-2</v>
      </c>
      <c r="T74" s="33">
        <f t="shared" si="19"/>
        <v>0</v>
      </c>
      <c r="U74" s="12">
        <v>0</v>
      </c>
      <c r="V74" s="12">
        <v>0</v>
      </c>
      <c r="W74" s="12">
        <f t="shared" si="20"/>
        <v>100</v>
      </c>
      <c r="X74" s="12">
        <f t="shared" si="21"/>
        <v>100</v>
      </c>
    </row>
    <row r="75" spans="2:24">
      <c r="B75" s="30">
        <v>43883</v>
      </c>
      <c r="C75" s="12">
        <v>507.39657142857141</v>
      </c>
      <c r="D75" s="12">
        <v>482.28</v>
      </c>
      <c r="E75" s="12">
        <v>543.62249999999995</v>
      </c>
      <c r="F75" s="12">
        <v>420.9375</v>
      </c>
      <c r="G75" s="12">
        <v>0</v>
      </c>
      <c r="H75" s="4">
        <v>0</v>
      </c>
      <c r="I75" s="4">
        <v>0</v>
      </c>
      <c r="J75" s="4">
        <v>188</v>
      </c>
      <c r="K75" s="4">
        <v>106</v>
      </c>
      <c r="L75" s="4">
        <v>0</v>
      </c>
      <c r="M75" s="4">
        <v>0</v>
      </c>
      <c r="N75" s="33">
        <f t="shared" si="15"/>
        <v>0</v>
      </c>
      <c r="O75" s="4">
        <v>11</v>
      </c>
      <c r="P75" s="4">
        <v>4</v>
      </c>
      <c r="Q75" s="33">
        <f t="shared" si="16"/>
        <v>5.8510638297872342E-2</v>
      </c>
      <c r="R75" s="33">
        <f t="shared" si="17"/>
        <v>0</v>
      </c>
      <c r="S75" s="33">
        <f t="shared" si="18"/>
        <v>3.7735849056603772E-2</v>
      </c>
      <c r="T75" s="33">
        <f t="shared" si="19"/>
        <v>0</v>
      </c>
      <c r="U75" s="12">
        <v>0</v>
      </c>
      <c r="V75" s="12">
        <v>0</v>
      </c>
      <c r="W75" s="12">
        <f t="shared" si="20"/>
        <v>100</v>
      </c>
      <c r="X75" s="12">
        <f t="shared" si="21"/>
        <v>100</v>
      </c>
    </row>
    <row r="76" spans="2:24">
      <c r="B76" s="30">
        <v>43884</v>
      </c>
      <c r="C76" s="12">
        <v>615.35162500000001</v>
      </c>
      <c r="D76" s="12">
        <v>518.09766666666667</v>
      </c>
      <c r="E76" s="12">
        <v>596.02150000000006</v>
      </c>
      <c r="F76" s="12">
        <v>362.25</v>
      </c>
      <c r="G76" s="12">
        <v>0</v>
      </c>
      <c r="H76" s="4">
        <v>0</v>
      </c>
      <c r="I76" s="4">
        <v>0</v>
      </c>
      <c r="J76" s="4">
        <v>602</v>
      </c>
      <c r="K76" s="4">
        <v>122</v>
      </c>
      <c r="L76" s="4">
        <v>0</v>
      </c>
      <c r="M76" s="4">
        <v>0</v>
      </c>
      <c r="N76" s="33">
        <f t="shared" si="15"/>
        <v>0</v>
      </c>
      <c r="O76" s="4">
        <v>13</v>
      </c>
      <c r="P76" s="4">
        <v>6</v>
      </c>
      <c r="Q76" s="33">
        <f t="shared" si="16"/>
        <v>2.1594684385382059E-2</v>
      </c>
      <c r="R76" s="33">
        <f t="shared" si="17"/>
        <v>0</v>
      </c>
      <c r="S76" s="33">
        <f t="shared" si="18"/>
        <v>4.9180327868852458E-2</v>
      </c>
      <c r="T76" s="33">
        <f t="shared" si="19"/>
        <v>0</v>
      </c>
      <c r="U76" s="12">
        <v>0</v>
      </c>
      <c r="V76" s="12">
        <v>0</v>
      </c>
      <c r="W76" s="12">
        <f t="shared" si="20"/>
        <v>100</v>
      </c>
      <c r="X76" s="12">
        <f t="shared" si="21"/>
        <v>100</v>
      </c>
    </row>
    <row r="77" spans="2:24">
      <c r="B77" s="30">
        <v>43885</v>
      </c>
      <c r="C77" s="12">
        <v>673.76483333333329</v>
      </c>
      <c r="D77" s="12">
        <v>383.18875000000003</v>
      </c>
      <c r="E77" s="12">
        <v>562.12750000000005</v>
      </c>
      <c r="F77" s="12">
        <v>204.25</v>
      </c>
      <c r="G77" s="12">
        <v>0</v>
      </c>
      <c r="H77" s="4">
        <v>0</v>
      </c>
      <c r="I77" s="4">
        <v>0</v>
      </c>
      <c r="J77" s="4">
        <v>170</v>
      </c>
      <c r="K77" s="4">
        <v>106</v>
      </c>
      <c r="L77" s="4">
        <v>0</v>
      </c>
      <c r="M77" s="4">
        <v>1</v>
      </c>
      <c r="N77" s="33">
        <f t="shared" si="15"/>
        <v>9.433962264150943E-3</v>
      </c>
      <c r="O77" s="4">
        <v>16</v>
      </c>
      <c r="P77" s="4">
        <v>8</v>
      </c>
      <c r="Q77" s="33">
        <f t="shared" si="16"/>
        <v>9.4117647058823528E-2</v>
      </c>
      <c r="R77" s="33">
        <f t="shared" si="17"/>
        <v>0</v>
      </c>
      <c r="S77" s="33">
        <f t="shared" si="18"/>
        <v>7.5471698113207544E-2</v>
      </c>
      <c r="T77" s="33">
        <f t="shared" si="19"/>
        <v>8.8999644001423986E-5</v>
      </c>
      <c r="U77" s="12">
        <v>0</v>
      </c>
      <c r="V77" s="12">
        <v>0</v>
      </c>
      <c r="W77" s="12">
        <f t="shared" si="20"/>
        <v>100</v>
      </c>
      <c r="X77" s="12">
        <f t="shared" si="21"/>
        <v>100</v>
      </c>
    </row>
    <row r="78" spans="2:24">
      <c r="B78" s="30">
        <v>43886</v>
      </c>
      <c r="C78" s="12">
        <v>429.30785714285719</v>
      </c>
      <c r="D78" s="12">
        <v>333.17699999999996</v>
      </c>
      <c r="E78" s="12">
        <v>496.45399999999995</v>
      </c>
      <c r="F78" s="12">
        <v>169.9</v>
      </c>
      <c r="G78" s="12">
        <v>0</v>
      </c>
      <c r="H78" s="4">
        <v>0</v>
      </c>
      <c r="I78" s="4">
        <v>0</v>
      </c>
      <c r="J78" s="4">
        <v>193</v>
      </c>
      <c r="K78" s="4">
        <v>109</v>
      </c>
      <c r="L78" s="4">
        <v>0</v>
      </c>
      <c r="M78" s="4">
        <v>1</v>
      </c>
      <c r="N78" s="33">
        <f t="shared" si="15"/>
        <v>9.1743119266055051E-3</v>
      </c>
      <c r="O78" s="4">
        <v>13</v>
      </c>
      <c r="P78" s="4">
        <v>4</v>
      </c>
      <c r="Q78" s="33">
        <f t="shared" si="16"/>
        <v>6.7357512953367879E-2</v>
      </c>
      <c r="R78" s="33">
        <f t="shared" si="17"/>
        <v>0</v>
      </c>
      <c r="S78" s="33">
        <f t="shared" si="18"/>
        <v>3.669724770642202E-2</v>
      </c>
      <c r="T78" s="33">
        <f t="shared" si="19"/>
        <v>8.4167999326656008E-5</v>
      </c>
      <c r="U78" s="12">
        <v>0</v>
      </c>
      <c r="V78" s="12">
        <v>0</v>
      </c>
      <c r="W78" s="12">
        <f t="shared" si="20"/>
        <v>100</v>
      </c>
      <c r="X78" s="12">
        <f t="shared" si="21"/>
        <v>100</v>
      </c>
    </row>
    <row r="79" spans="2:24">
      <c r="B79" s="19">
        <v>43887</v>
      </c>
      <c r="C79" s="12">
        <v>386.61140000000006</v>
      </c>
      <c r="D79" s="12">
        <v>488.28649999999999</v>
      </c>
      <c r="E79" s="12">
        <v>488.28649999999999</v>
      </c>
      <c r="F79" s="12">
        <v>0</v>
      </c>
      <c r="G79" s="12">
        <v>0</v>
      </c>
      <c r="H79" s="4">
        <v>0</v>
      </c>
      <c r="I79" s="4">
        <v>0</v>
      </c>
      <c r="J79" s="4">
        <v>170</v>
      </c>
      <c r="K79" s="4">
        <v>97</v>
      </c>
      <c r="L79" s="4">
        <v>0</v>
      </c>
      <c r="M79" s="4">
        <v>0</v>
      </c>
      <c r="N79" s="33">
        <f t="shared" si="15"/>
        <v>0</v>
      </c>
      <c r="O79" s="4">
        <v>8</v>
      </c>
      <c r="P79" s="4">
        <v>3</v>
      </c>
      <c r="Q79" s="33">
        <f t="shared" si="16"/>
        <v>4.7058823529411764E-2</v>
      </c>
      <c r="R79" s="33">
        <f t="shared" si="17"/>
        <v>0</v>
      </c>
      <c r="S79" s="33">
        <f t="shared" si="18"/>
        <v>3.0927835051546393E-2</v>
      </c>
      <c r="T79" s="33">
        <f t="shared" si="19"/>
        <v>0</v>
      </c>
      <c r="U79" s="12">
        <v>0</v>
      </c>
      <c r="V79" s="12">
        <v>0</v>
      </c>
      <c r="W79" s="12">
        <f t="shared" si="20"/>
        <v>100</v>
      </c>
      <c r="X79" s="12">
        <f t="shared" si="21"/>
        <v>100</v>
      </c>
    </row>
    <row r="80" spans="2:24">
      <c r="B80" s="19">
        <v>43888</v>
      </c>
      <c r="C80" s="12">
        <v>467.99480000000005</v>
      </c>
      <c r="D80" s="12">
        <v>536.75549999999998</v>
      </c>
      <c r="E80" s="12">
        <v>536.75549999999998</v>
      </c>
      <c r="F80" s="12">
        <v>0</v>
      </c>
      <c r="G80" s="12">
        <v>0</v>
      </c>
      <c r="H80" s="4">
        <v>0</v>
      </c>
      <c r="I80" s="4">
        <v>0</v>
      </c>
      <c r="J80" s="4">
        <v>187</v>
      </c>
      <c r="K80" s="4">
        <v>103</v>
      </c>
      <c r="L80" s="4">
        <v>0</v>
      </c>
      <c r="M80" s="4">
        <v>0</v>
      </c>
      <c r="N80" s="33">
        <f t="shared" si="15"/>
        <v>0</v>
      </c>
      <c r="O80" s="4">
        <v>24</v>
      </c>
      <c r="P80" s="4">
        <v>15</v>
      </c>
      <c r="Q80" s="33">
        <f t="shared" si="16"/>
        <v>0.12834224598930483</v>
      </c>
      <c r="R80" s="33">
        <f t="shared" si="17"/>
        <v>0</v>
      </c>
      <c r="S80" s="33">
        <f t="shared" si="18"/>
        <v>0.14563106796116504</v>
      </c>
      <c r="T80" s="33">
        <f t="shared" si="19"/>
        <v>0</v>
      </c>
      <c r="U80" s="12">
        <v>0</v>
      </c>
      <c r="V80" s="12">
        <v>0</v>
      </c>
      <c r="W80" s="12">
        <f t="shared" si="20"/>
        <v>100</v>
      </c>
      <c r="X80" s="12">
        <f t="shared" si="21"/>
        <v>100</v>
      </c>
    </row>
    <row r="81" spans="2:24">
      <c r="B81" s="30">
        <v>43889</v>
      </c>
      <c r="C81" s="12">
        <v>1343.0675714285715</v>
      </c>
      <c r="D81" s="12">
        <v>341.78800000000001</v>
      </c>
      <c r="E81" s="12">
        <v>561.976</v>
      </c>
      <c r="F81" s="12">
        <v>121.6</v>
      </c>
      <c r="G81" s="12">
        <v>0</v>
      </c>
      <c r="H81" s="4">
        <v>0</v>
      </c>
      <c r="I81" s="4">
        <v>0</v>
      </c>
      <c r="J81" s="4">
        <v>204</v>
      </c>
      <c r="K81" s="4">
        <v>110</v>
      </c>
      <c r="L81" s="4">
        <v>0</v>
      </c>
      <c r="M81" s="4">
        <v>5</v>
      </c>
      <c r="N81" s="33">
        <f t="shared" si="15"/>
        <v>4.5454545454545456E-2</v>
      </c>
      <c r="O81" s="4">
        <v>19</v>
      </c>
      <c r="P81" s="4">
        <v>4</v>
      </c>
      <c r="Q81" s="33">
        <f t="shared" si="16"/>
        <v>9.3137254901960786E-2</v>
      </c>
      <c r="R81" s="33">
        <f t="shared" si="17"/>
        <v>0</v>
      </c>
      <c r="S81" s="33">
        <f t="shared" si="18"/>
        <v>3.6363636363636362E-2</v>
      </c>
      <c r="T81" s="33">
        <f t="shared" si="19"/>
        <v>4.1322314049586776E-4</v>
      </c>
      <c r="U81" s="12">
        <v>0</v>
      </c>
      <c r="V81" s="12">
        <v>0</v>
      </c>
      <c r="W81" s="12">
        <f t="shared" si="20"/>
        <v>100</v>
      </c>
      <c r="X81" s="12">
        <f t="shared" si="21"/>
        <v>100</v>
      </c>
    </row>
    <row r="82" spans="2:24">
      <c r="B82" s="20"/>
      <c r="C82" s="12"/>
      <c r="D82" s="12"/>
      <c r="E82" s="12"/>
      <c r="F82" s="12"/>
      <c r="G82" s="12"/>
      <c r="H82" s="4"/>
      <c r="I82" s="4"/>
      <c r="J82" s="4"/>
      <c r="K82" s="4"/>
      <c r="L82" s="4"/>
      <c r="M82" s="4"/>
      <c r="N82" s="33"/>
      <c r="O82" s="4"/>
      <c r="P82" s="4"/>
      <c r="Q82" s="33"/>
      <c r="R82" s="33"/>
      <c r="S82" s="33"/>
      <c r="T82" s="33"/>
      <c r="U82" s="12"/>
      <c r="V82" s="12"/>
      <c r="W82" s="12"/>
      <c r="X82" s="12"/>
    </row>
    <row r="83" spans="2:24">
      <c r="B83" s="20"/>
      <c r="C83" s="12"/>
      <c r="D83" s="12"/>
      <c r="E83" s="12"/>
      <c r="F83" s="12"/>
      <c r="G83" s="12"/>
      <c r="H83" s="4"/>
      <c r="I83" s="4"/>
      <c r="J83" s="4"/>
      <c r="K83" s="4"/>
      <c r="L83" s="4"/>
      <c r="M83" s="4"/>
      <c r="N83" s="12"/>
      <c r="O83" s="4"/>
      <c r="P83" s="4"/>
      <c r="Q83" s="33"/>
      <c r="R83" s="33"/>
      <c r="S83" s="33"/>
      <c r="T83" s="33"/>
      <c r="U83" s="12"/>
      <c r="V83" s="12"/>
      <c r="W83" s="12"/>
      <c r="X83" s="12"/>
    </row>
    <row r="84" spans="2:24">
      <c r="B84" s="20"/>
      <c r="C84" s="12"/>
      <c r="D84" s="12"/>
      <c r="E84" s="12"/>
      <c r="F84" s="12"/>
      <c r="G84" s="12"/>
      <c r="H84" s="4"/>
      <c r="I84" s="4"/>
      <c r="J84" s="4"/>
      <c r="K84" s="4"/>
      <c r="L84" s="4"/>
      <c r="M84" s="4"/>
      <c r="N84" s="12"/>
      <c r="O84" s="4"/>
      <c r="P84" s="4"/>
      <c r="Q84" s="33"/>
      <c r="R84" s="33"/>
      <c r="S84" s="33"/>
      <c r="T84" s="33"/>
      <c r="U84" s="12"/>
      <c r="V84" s="12"/>
      <c r="W84" s="12"/>
      <c r="X84" s="12"/>
    </row>
    <row r="85" spans="2:24">
      <c r="B85" s="14" t="s">
        <v>2</v>
      </c>
      <c r="C85" s="15">
        <v>121300.398</v>
      </c>
      <c r="D85" s="15">
        <v>59456.637000000002</v>
      </c>
      <c r="E85" s="15">
        <v>47480.207999999999</v>
      </c>
      <c r="F85" s="15">
        <v>11976.428999999998</v>
      </c>
      <c r="G85" s="15">
        <v>0</v>
      </c>
      <c r="H85" s="15">
        <v>0</v>
      </c>
      <c r="I85" s="15">
        <v>0</v>
      </c>
      <c r="J85" s="15">
        <v>7063</v>
      </c>
      <c r="K85" s="15">
        <v>3052</v>
      </c>
      <c r="L85" s="15">
        <v>2</v>
      </c>
      <c r="M85" s="15">
        <v>10</v>
      </c>
      <c r="N85" s="16" t="s">
        <v>34</v>
      </c>
      <c r="O85" s="15">
        <v>577</v>
      </c>
      <c r="P85" s="15">
        <v>298</v>
      </c>
      <c r="Q85" s="16" t="s">
        <v>34</v>
      </c>
      <c r="R85" s="16" t="s">
        <v>34</v>
      </c>
      <c r="S85" s="16" t="s">
        <v>34</v>
      </c>
      <c r="T85" s="16" t="s">
        <v>34</v>
      </c>
      <c r="U85" s="16" t="s">
        <v>34</v>
      </c>
      <c r="V85" s="16" t="s">
        <v>34</v>
      </c>
      <c r="W85" s="16" t="s">
        <v>34</v>
      </c>
      <c r="X85" s="16" t="s">
        <v>34</v>
      </c>
    </row>
    <row r="86" spans="2:24" ht="25.5">
      <c r="B86" s="18" t="s">
        <v>3</v>
      </c>
      <c r="C86" s="17">
        <v>640.86618426870734</v>
      </c>
      <c r="D86" s="17">
        <v>657.1824095238095</v>
      </c>
      <c r="E86" s="17">
        <v>778.43706249999991</v>
      </c>
      <c r="F86" s="17">
        <v>248.86139333333335</v>
      </c>
      <c r="G86" s="17">
        <v>0</v>
      </c>
      <c r="H86" s="16">
        <v>0</v>
      </c>
      <c r="I86" s="16">
        <v>0</v>
      </c>
      <c r="J86" s="17">
        <v>252.25</v>
      </c>
      <c r="K86" s="17">
        <v>109</v>
      </c>
      <c r="L86" s="17">
        <v>7.1428571428571425E-2</v>
      </c>
      <c r="M86" s="17">
        <v>0.35714285714285715</v>
      </c>
      <c r="N86" s="34">
        <f>AVERAGE(N54:N84)</f>
        <v>3.1924042179523287E-3</v>
      </c>
      <c r="O86" s="17">
        <v>20.607142857142858</v>
      </c>
      <c r="P86" s="17">
        <v>10.642857142857142</v>
      </c>
      <c r="Q86" s="34">
        <f>AVERAGE(Q54:Q84)</f>
        <v>7.6739630823444857E-2</v>
      </c>
      <c r="R86" s="34">
        <f>AVERAGE(R54:R84)</f>
        <v>2.7343826715674056E-4</v>
      </c>
      <c r="S86" s="34">
        <f>AVERAGE(S54:S84)</f>
        <v>8.3628188091141545E-2</v>
      </c>
      <c r="T86" s="34">
        <f t="shared" ref="T86:X86" si="22">AVERAGE(T54:T84)</f>
        <v>2.9414806122763787E-5</v>
      </c>
      <c r="U86" s="17">
        <f t="shared" si="22"/>
        <v>0</v>
      </c>
      <c r="V86" s="17">
        <f t="shared" si="22"/>
        <v>0</v>
      </c>
      <c r="W86" s="17">
        <f t="shared" si="22"/>
        <v>100</v>
      </c>
      <c r="X86" s="17">
        <f t="shared" si="22"/>
        <v>100</v>
      </c>
    </row>
    <row r="89" spans="2:24" ht="25.5" customHeight="1">
      <c r="B89" s="28">
        <v>44593</v>
      </c>
      <c r="C89" s="37" t="s">
        <v>41</v>
      </c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9"/>
    </row>
    <row r="90" spans="2:24" ht="156">
      <c r="B90" s="18"/>
      <c r="C90" s="11"/>
      <c r="D90" s="9" t="s">
        <v>38</v>
      </c>
      <c r="E90" s="9" t="s">
        <v>39</v>
      </c>
      <c r="F90" s="9" t="s">
        <v>40</v>
      </c>
      <c r="G90" s="9" t="s">
        <v>14</v>
      </c>
      <c r="H90" s="9" t="s">
        <v>15</v>
      </c>
      <c r="I90" s="9" t="s">
        <v>16</v>
      </c>
      <c r="J90" s="9" t="s">
        <v>19</v>
      </c>
      <c r="K90" s="9" t="s">
        <v>20</v>
      </c>
      <c r="L90" s="9" t="s">
        <v>21</v>
      </c>
      <c r="M90" s="22" t="s">
        <v>23</v>
      </c>
      <c r="N90" s="9" t="s">
        <v>24</v>
      </c>
    </row>
    <row r="91" spans="2:24">
      <c r="B91" s="18"/>
      <c r="C91" s="11" t="s">
        <v>25</v>
      </c>
      <c r="D91" s="11" t="s">
        <v>25</v>
      </c>
      <c r="E91" s="11" t="s">
        <v>25</v>
      </c>
      <c r="F91" s="11" t="s">
        <v>25</v>
      </c>
      <c r="G91" s="11" t="s">
        <v>26</v>
      </c>
      <c r="H91" s="11" t="s">
        <v>27</v>
      </c>
      <c r="I91" s="11" t="s">
        <v>28</v>
      </c>
      <c r="J91" s="11" t="s">
        <v>28</v>
      </c>
      <c r="K91" s="11" t="s">
        <v>30</v>
      </c>
      <c r="L91" s="11" t="s">
        <v>31</v>
      </c>
      <c r="M91" s="23" t="s">
        <v>32</v>
      </c>
      <c r="N91" s="11" t="s">
        <v>33</v>
      </c>
    </row>
    <row r="92" spans="2:24">
      <c r="B92" s="18" t="s">
        <v>2</v>
      </c>
      <c r="C92" s="15">
        <f>SUM(C85:D85)</f>
        <v>180757.035</v>
      </c>
      <c r="D92" s="15">
        <f>D85</f>
        <v>59456.637000000002</v>
      </c>
      <c r="E92" s="15">
        <f t="shared" ref="E92:F92" si="23">E85</f>
        <v>47480.207999999999</v>
      </c>
      <c r="F92" s="15">
        <f t="shared" si="23"/>
        <v>11976.428999999998</v>
      </c>
      <c r="G92" s="15">
        <f>SUM(H85:I85)</f>
        <v>0</v>
      </c>
      <c r="H92" s="15">
        <f>SUM(J85:K85)</f>
        <v>10115</v>
      </c>
      <c r="I92" s="15">
        <f>SUM(L85:M85)</f>
        <v>12</v>
      </c>
      <c r="J92" s="15">
        <f>SUM(O85:P85)</f>
        <v>875</v>
      </c>
      <c r="K92" s="16" t="s">
        <v>34</v>
      </c>
      <c r="L92" s="16" t="s">
        <v>34</v>
      </c>
      <c r="M92" s="24" t="s">
        <v>34</v>
      </c>
      <c r="N92" s="16" t="s">
        <v>34</v>
      </c>
    </row>
    <row r="93" spans="2:24" ht="25.5">
      <c r="B93" s="18" t="s">
        <v>3</v>
      </c>
      <c r="C93" s="21">
        <f>AVERAGE(C86:D86)</f>
        <v>649.02429689625842</v>
      </c>
      <c r="D93" s="21">
        <f>D86</f>
        <v>657.1824095238095</v>
      </c>
      <c r="E93" s="21">
        <f t="shared" ref="E93:F93" si="24">E86</f>
        <v>778.43706249999991</v>
      </c>
      <c r="F93" s="21">
        <f t="shared" si="24"/>
        <v>248.86139333333335</v>
      </c>
      <c r="G93" s="21">
        <f>AVERAGE(H86:I86)</f>
        <v>0</v>
      </c>
      <c r="H93" s="21">
        <f>AVERAGE(J86:K86)</f>
        <v>180.625</v>
      </c>
      <c r="I93" s="21">
        <f>AVERAGE(L86:M86)</f>
        <v>0.2142857142857143</v>
      </c>
      <c r="J93" s="21">
        <f>AVERAGE(O86:P86)</f>
        <v>15.625</v>
      </c>
      <c r="K93" s="34">
        <f>AVERAGE(Q86,S86)</f>
        <v>8.0183909457293201E-2</v>
      </c>
      <c r="L93" s="34">
        <f>AVERAGE(R86,T86)</f>
        <v>1.5142653663975216E-4</v>
      </c>
      <c r="M93" s="25">
        <f>AVERAGE(U86:V86)</f>
        <v>0</v>
      </c>
      <c r="N93" s="21">
        <f>AVERAGE(W86:X86)</f>
        <v>100</v>
      </c>
    </row>
    <row r="96" spans="2:24" ht="63.75">
      <c r="B96" s="5" t="s">
        <v>7</v>
      </c>
      <c r="C96" s="2" t="s">
        <v>0</v>
      </c>
      <c r="D96" s="2" t="s">
        <v>8</v>
      </c>
      <c r="E96" s="2" t="s">
        <v>8</v>
      </c>
      <c r="F96" s="2" t="s">
        <v>8</v>
      </c>
      <c r="G96" s="2" t="s">
        <v>8</v>
      </c>
      <c r="H96" s="2" t="s">
        <v>9</v>
      </c>
      <c r="I96" s="2" t="s">
        <v>10</v>
      </c>
      <c r="J96" s="2" t="s">
        <v>11</v>
      </c>
      <c r="K96" s="2" t="s">
        <v>12</v>
      </c>
      <c r="L96" s="2" t="s">
        <v>11</v>
      </c>
      <c r="M96" s="2" t="s">
        <v>12</v>
      </c>
      <c r="N96" s="2" t="s">
        <v>12</v>
      </c>
      <c r="O96" s="2" t="s">
        <v>11</v>
      </c>
      <c r="P96" s="2" t="s">
        <v>12</v>
      </c>
      <c r="Q96" s="2" t="s">
        <v>11</v>
      </c>
      <c r="R96" s="2" t="s">
        <v>11</v>
      </c>
      <c r="S96" s="2" t="s">
        <v>12</v>
      </c>
      <c r="T96" s="2" t="s">
        <v>12</v>
      </c>
      <c r="U96" s="2" t="s">
        <v>11</v>
      </c>
      <c r="V96" s="2" t="s">
        <v>12</v>
      </c>
      <c r="W96" s="2" t="s">
        <v>11</v>
      </c>
      <c r="X96" s="2" t="s">
        <v>12</v>
      </c>
    </row>
    <row r="97" spans="2:24" ht="144">
      <c r="B97" s="6" t="s">
        <v>13</v>
      </c>
      <c r="C97" s="8"/>
      <c r="D97" s="9"/>
      <c r="E97" s="9" t="s">
        <v>38</v>
      </c>
      <c r="F97" s="9" t="s">
        <v>39</v>
      </c>
      <c r="G97" s="9" t="s">
        <v>40</v>
      </c>
      <c r="H97" s="9" t="s">
        <v>14</v>
      </c>
      <c r="I97" s="9" t="s">
        <v>14</v>
      </c>
      <c r="J97" s="9" t="s">
        <v>15</v>
      </c>
      <c r="K97" s="9" t="s">
        <v>15</v>
      </c>
      <c r="L97" s="9" t="s">
        <v>16</v>
      </c>
      <c r="M97" s="9" t="s">
        <v>17</v>
      </c>
      <c r="N97" s="9" t="s">
        <v>18</v>
      </c>
      <c r="O97" s="9" t="s">
        <v>19</v>
      </c>
      <c r="P97" s="9" t="s">
        <v>19</v>
      </c>
      <c r="Q97" s="9" t="s">
        <v>20</v>
      </c>
      <c r="R97" s="9" t="s">
        <v>21</v>
      </c>
      <c r="S97" s="9" t="s">
        <v>22</v>
      </c>
      <c r="T97" s="9" t="s">
        <v>21</v>
      </c>
      <c r="U97" s="9" t="s">
        <v>23</v>
      </c>
      <c r="V97" s="9" t="s">
        <v>23</v>
      </c>
      <c r="W97" s="9" t="s">
        <v>24</v>
      </c>
      <c r="X97" s="9" t="s">
        <v>24</v>
      </c>
    </row>
    <row r="98" spans="2:24">
      <c r="B98" s="3" t="s">
        <v>1</v>
      </c>
      <c r="C98" s="11" t="s">
        <v>25</v>
      </c>
      <c r="D98" s="11" t="s">
        <v>25</v>
      </c>
      <c r="E98" s="11" t="s">
        <v>25</v>
      </c>
      <c r="F98" s="11" t="s">
        <v>25</v>
      </c>
      <c r="G98" s="11" t="s">
        <v>25</v>
      </c>
      <c r="H98" s="11" t="s">
        <v>26</v>
      </c>
      <c r="I98" s="11" t="s">
        <v>26</v>
      </c>
      <c r="J98" s="11" t="s">
        <v>27</v>
      </c>
      <c r="K98" s="11" t="s">
        <v>27</v>
      </c>
      <c r="L98" s="11" t="s">
        <v>28</v>
      </c>
      <c r="M98" s="11" t="s">
        <v>28</v>
      </c>
      <c r="N98" s="11" t="s">
        <v>29</v>
      </c>
      <c r="O98" s="11" t="s">
        <v>28</v>
      </c>
      <c r="P98" s="11" t="s">
        <v>28</v>
      </c>
      <c r="Q98" s="11" t="s">
        <v>30</v>
      </c>
      <c r="R98" s="11" t="s">
        <v>31</v>
      </c>
      <c r="S98" s="11" t="s">
        <v>30</v>
      </c>
      <c r="T98" s="11" t="s">
        <v>31</v>
      </c>
      <c r="U98" s="11" t="s">
        <v>32</v>
      </c>
      <c r="V98" s="11" t="s">
        <v>32</v>
      </c>
      <c r="W98" s="11" t="s">
        <v>33</v>
      </c>
      <c r="X98" s="11" t="s">
        <v>33</v>
      </c>
    </row>
    <row r="99" spans="2:24">
      <c r="B99" s="30">
        <v>43891</v>
      </c>
      <c r="C99" s="12">
        <v>774.50720000000001</v>
      </c>
      <c r="D99" s="12">
        <v>455.56666666666666</v>
      </c>
      <c r="E99" s="12">
        <v>159.5</v>
      </c>
      <c r="F99" s="12">
        <v>159.5</v>
      </c>
      <c r="G99" s="12">
        <v>0</v>
      </c>
      <c r="H99" s="4">
        <v>0</v>
      </c>
      <c r="I99" s="4">
        <v>0</v>
      </c>
      <c r="J99" s="4">
        <v>184</v>
      </c>
      <c r="K99" s="4">
        <v>93</v>
      </c>
      <c r="L99" s="4">
        <v>0</v>
      </c>
      <c r="M99" s="4">
        <v>2</v>
      </c>
      <c r="N99" s="33">
        <f>IF(M99=0,0,M99/K99)</f>
        <v>2.1505376344086023E-2</v>
      </c>
      <c r="O99" s="4">
        <v>14</v>
      </c>
      <c r="P99" s="4">
        <v>5</v>
      </c>
      <c r="Q99" s="33">
        <f>IF(O99=0,0,O99/J99)</f>
        <v>7.6086956521739135E-2</v>
      </c>
      <c r="R99" s="33">
        <f>IF(L99=0,0,L99/J99)</f>
        <v>0</v>
      </c>
      <c r="S99" s="33">
        <f>IF(P99=0,0,P99/K99)</f>
        <v>5.3763440860215055E-2</v>
      </c>
      <c r="T99" s="33">
        <f>IF(N99=0,0,N99/K99)</f>
        <v>2.3124060585038734E-4</v>
      </c>
      <c r="U99" s="12">
        <v>0</v>
      </c>
      <c r="V99" s="12">
        <v>0</v>
      </c>
      <c r="W99" s="12">
        <f>100-U99</f>
        <v>100</v>
      </c>
      <c r="X99" s="12">
        <f>100-V99</f>
        <v>100</v>
      </c>
    </row>
    <row r="100" spans="2:24">
      <c r="B100" s="30">
        <v>43892</v>
      </c>
      <c r="C100" s="12">
        <v>385.90399999999994</v>
      </c>
      <c r="D100" s="12">
        <v>318.58075000000002</v>
      </c>
      <c r="E100" s="12">
        <v>144.333</v>
      </c>
      <c r="F100" s="12">
        <v>131.41649999999998</v>
      </c>
      <c r="G100" s="12">
        <v>0</v>
      </c>
      <c r="H100" s="4">
        <v>0</v>
      </c>
      <c r="I100" s="4">
        <v>0</v>
      </c>
      <c r="J100" s="4">
        <v>170</v>
      </c>
      <c r="K100" s="4">
        <v>105</v>
      </c>
      <c r="L100" s="4">
        <v>0</v>
      </c>
      <c r="M100" s="4">
        <v>6</v>
      </c>
      <c r="N100" s="33">
        <f t="shared" ref="N100:N129" si="25">IF(M100=0,0,M100/K100)</f>
        <v>5.7142857142857141E-2</v>
      </c>
      <c r="O100" s="4">
        <v>16</v>
      </c>
      <c r="P100" s="4">
        <v>5</v>
      </c>
      <c r="Q100" s="33">
        <f t="shared" ref="Q100:Q128" si="26">IF(O100=0,0,O100/J100)</f>
        <v>9.4117647058823528E-2</v>
      </c>
      <c r="R100" s="33">
        <f t="shared" ref="R100:R128" si="27">IF(L100=0,0,L100/J100)</f>
        <v>0</v>
      </c>
      <c r="S100" s="33">
        <f t="shared" ref="S100:S128" si="28">IF(P100=0,0,P100/K100)</f>
        <v>4.7619047619047616E-2</v>
      </c>
      <c r="T100" s="33">
        <f t="shared" ref="T100:T128" si="29">IF(N100=0,0,N100/K100)</f>
        <v>5.4421768707482992E-4</v>
      </c>
      <c r="U100" s="12">
        <v>0</v>
      </c>
      <c r="V100" s="12">
        <v>0</v>
      </c>
      <c r="W100" s="12">
        <f t="shared" ref="W100:W128" si="30">100-U100</f>
        <v>100</v>
      </c>
      <c r="X100" s="12">
        <f t="shared" ref="X100:X128" si="31">100-V100</f>
        <v>100</v>
      </c>
    </row>
    <row r="101" spans="2:24">
      <c r="B101" s="30">
        <v>43893</v>
      </c>
      <c r="C101" s="12">
        <v>343.47059999999999</v>
      </c>
      <c r="D101" s="12">
        <v>216.93266666666668</v>
      </c>
      <c r="E101" s="12">
        <v>110</v>
      </c>
      <c r="F101" s="12">
        <v>110</v>
      </c>
      <c r="G101" s="12">
        <v>0</v>
      </c>
      <c r="H101" s="4">
        <v>0</v>
      </c>
      <c r="I101" s="4">
        <v>0</v>
      </c>
      <c r="J101" s="4">
        <v>247</v>
      </c>
      <c r="K101" s="4">
        <v>130</v>
      </c>
      <c r="L101" s="4">
        <v>0</v>
      </c>
      <c r="M101" s="4">
        <v>78</v>
      </c>
      <c r="N101" s="33">
        <f t="shared" si="25"/>
        <v>0.6</v>
      </c>
      <c r="O101" s="4">
        <v>110</v>
      </c>
      <c r="P101" s="4">
        <v>0</v>
      </c>
      <c r="Q101" s="33">
        <f t="shared" si="26"/>
        <v>0.44534412955465585</v>
      </c>
      <c r="R101" s="33">
        <f t="shared" si="27"/>
        <v>0</v>
      </c>
      <c r="S101" s="33">
        <f t="shared" si="28"/>
        <v>0</v>
      </c>
      <c r="T101" s="33">
        <f t="shared" si="29"/>
        <v>4.6153846153846149E-3</v>
      </c>
      <c r="U101" s="12">
        <v>0</v>
      </c>
      <c r="V101" s="12">
        <v>0</v>
      </c>
      <c r="W101" s="12">
        <f t="shared" si="30"/>
        <v>100</v>
      </c>
      <c r="X101" s="12">
        <f t="shared" si="31"/>
        <v>100</v>
      </c>
    </row>
    <row r="102" spans="2:24">
      <c r="B102" s="30">
        <v>43894</v>
      </c>
      <c r="C102" s="12">
        <v>421.84039999999993</v>
      </c>
      <c r="D102" s="12">
        <v>410.73033333333325</v>
      </c>
      <c r="E102" s="12">
        <v>189.667</v>
      </c>
      <c r="F102" s="12">
        <v>189.667</v>
      </c>
      <c r="G102" s="12">
        <v>0</v>
      </c>
      <c r="H102" s="4">
        <v>0</v>
      </c>
      <c r="I102" s="4">
        <v>45636</v>
      </c>
      <c r="J102" s="4">
        <v>189</v>
      </c>
      <c r="K102" s="4">
        <v>66</v>
      </c>
      <c r="L102" s="4">
        <v>0</v>
      </c>
      <c r="M102" s="4">
        <v>20</v>
      </c>
      <c r="N102" s="33">
        <f t="shared" si="25"/>
        <v>0.30303030303030304</v>
      </c>
      <c r="O102" s="4">
        <v>76</v>
      </c>
      <c r="P102" s="4">
        <v>1</v>
      </c>
      <c r="Q102" s="33">
        <f t="shared" si="26"/>
        <v>0.40211640211640209</v>
      </c>
      <c r="R102" s="33">
        <f t="shared" si="27"/>
        <v>0</v>
      </c>
      <c r="S102" s="33">
        <f t="shared" si="28"/>
        <v>1.5151515151515152E-2</v>
      </c>
      <c r="T102" s="33">
        <f t="shared" si="29"/>
        <v>4.5913682277318639E-3</v>
      </c>
      <c r="U102" s="12">
        <v>0</v>
      </c>
      <c r="V102" s="12">
        <v>0</v>
      </c>
      <c r="W102" s="12">
        <f t="shared" si="30"/>
        <v>100</v>
      </c>
      <c r="X102" s="12">
        <f t="shared" si="31"/>
        <v>100</v>
      </c>
    </row>
    <row r="103" spans="2:24">
      <c r="B103" s="19">
        <v>43895</v>
      </c>
      <c r="C103" s="12">
        <v>404.56366666666662</v>
      </c>
      <c r="D103" s="12">
        <v>366.47399999999999</v>
      </c>
      <c r="E103" s="12">
        <v>158</v>
      </c>
      <c r="F103" s="12">
        <v>158</v>
      </c>
      <c r="G103" s="12">
        <v>0</v>
      </c>
      <c r="H103" s="4">
        <v>0</v>
      </c>
      <c r="I103" s="4">
        <v>0</v>
      </c>
      <c r="J103" s="4">
        <v>172</v>
      </c>
      <c r="K103" s="4">
        <v>90</v>
      </c>
      <c r="L103" s="4">
        <v>0</v>
      </c>
      <c r="M103" s="4">
        <v>1</v>
      </c>
      <c r="N103" s="33">
        <f t="shared" si="25"/>
        <v>1.1111111111111112E-2</v>
      </c>
      <c r="O103" s="4">
        <v>10</v>
      </c>
      <c r="P103" s="4">
        <v>2</v>
      </c>
      <c r="Q103" s="33">
        <f t="shared" si="26"/>
        <v>5.8139534883720929E-2</v>
      </c>
      <c r="R103" s="33">
        <f t="shared" si="27"/>
        <v>0</v>
      </c>
      <c r="S103" s="33">
        <f t="shared" si="28"/>
        <v>2.2222222222222223E-2</v>
      </c>
      <c r="T103" s="33">
        <f t="shared" si="29"/>
        <v>1.2345679012345679E-4</v>
      </c>
      <c r="U103" s="12">
        <v>0</v>
      </c>
      <c r="V103" s="12">
        <v>0</v>
      </c>
      <c r="W103" s="12">
        <f t="shared" si="30"/>
        <v>100</v>
      </c>
      <c r="X103" s="12">
        <f t="shared" si="31"/>
        <v>100</v>
      </c>
    </row>
    <row r="104" spans="2:24">
      <c r="B104" s="19">
        <v>43896</v>
      </c>
      <c r="C104" s="12">
        <v>325.53999999999996</v>
      </c>
      <c r="D104" s="12">
        <v>373.15100000000001</v>
      </c>
      <c r="E104" s="12">
        <v>0</v>
      </c>
      <c r="F104" s="12">
        <v>0</v>
      </c>
      <c r="G104" s="12">
        <v>0</v>
      </c>
      <c r="H104" s="4">
        <v>0</v>
      </c>
      <c r="I104" s="4">
        <v>0</v>
      </c>
      <c r="J104" s="4">
        <v>156</v>
      </c>
      <c r="K104" s="4">
        <v>84</v>
      </c>
      <c r="L104" s="4">
        <v>2</v>
      </c>
      <c r="M104" s="4">
        <v>0</v>
      </c>
      <c r="N104" s="33">
        <f t="shared" si="25"/>
        <v>0</v>
      </c>
      <c r="O104" s="4">
        <v>9</v>
      </c>
      <c r="P104" s="4">
        <v>3</v>
      </c>
      <c r="Q104" s="33">
        <f t="shared" si="26"/>
        <v>5.7692307692307696E-2</v>
      </c>
      <c r="R104" s="33">
        <f t="shared" si="27"/>
        <v>1.282051282051282E-2</v>
      </c>
      <c r="S104" s="33">
        <f t="shared" si="28"/>
        <v>3.5714285714285712E-2</v>
      </c>
      <c r="T104" s="33">
        <f t="shared" si="29"/>
        <v>0</v>
      </c>
      <c r="U104" s="12">
        <v>0</v>
      </c>
      <c r="V104" s="12">
        <v>0</v>
      </c>
      <c r="W104" s="12">
        <f t="shared" si="30"/>
        <v>100</v>
      </c>
      <c r="X104" s="12">
        <f t="shared" si="31"/>
        <v>100</v>
      </c>
    </row>
    <row r="105" spans="2:24">
      <c r="B105" s="30">
        <v>43897</v>
      </c>
      <c r="C105" s="12">
        <v>370.21571428571434</v>
      </c>
      <c r="D105" s="12">
        <v>333.85124999999999</v>
      </c>
      <c r="E105" s="12">
        <v>179</v>
      </c>
      <c r="F105" s="12">
        <v>147.5</v>
      </c>
      <c r="G105" s="12">
        <v>0</v>
      </c>
      <c r="H105" s="4">
        <v>0</v>
      </c>
      <c r="I105" s="4">
        <v>0</v>
      </c>
      <c r="J105" s="4">
        <v>187</v>
      </c>
      <c r="K105" s="4">
        <v>98</v>
      </c>
      <c r="L105" s="4">
        <v>1</v>
      </c>
      <c r="M105" s="4">
        <v>1</v>
      </c>
      <c r="N105" s="33">
        <f t="shared" si="25"/>
        <v>1.020408163265306E-2</v>
      </c>
      <c r="O105" s="4">
        <v>13</v>
      </c>
      <c r="P105" s="4">
        <v>6</v>
      </c>
      <c r="Q105" s="33">
        <f t="shared" si="26"/>
        <v>6.9518716577540107E-2</v>
      </c>
      <c r="R105" s="33">
        <f t="shared" si="27"/>
        <v>5.3475935828877002E-3</v>
      </c>
      <c r="S105" s="33">
        <f t="shared" si="28"/>
        <v>6.1224489795918366E-2</v>
      </c>
      <c r="T105" s="33">
        <f t="shared" si="29"/>
        <v>1.0412328196584755E-4</v>
      </c>
      <c r="U105" s="12">
        <v>0</v>
      </c>
      <c r="V105" s="12">
        <v>0</v>
      </c>
      <c r="W105" s="12">
        <f t="shared" si="30"/>
        <v>100</v>
      </c>
      <c r="X105" s="12">
        <f t="shared" si="31"/>
        <v>100</v>
      </c>
    </row>
    <row r="106" spans="2:24">
      <c r="B106" s="30">
        <v>43898</v>
      </c>
      <c r="C106" s="12">
        <v>552.63840000000005</v>
      </c>
      <c r="D106" s="12">
        <v>565.38900000000001</v>
      </c>
      <c r="E106" s="12">
        <v>631</v>
      </c>
      <c r="F106" s="12">
        <v>631</v>
      </c>
      <c r="G106" s="12">
        <v>0</v>
      </c>
      <c r="H106" s="4">
        <v>4130330</v>
      </c>
      <c r="I106" s="4">
        <v>0</v>
      </c>
      <c r="J106" s="4">
        <v>146</v>
      </c>
      <c r="K106" s="4">
        <v>73</v>
      </c>
      <c r="L106" s="4">
        <v>14</v>
      </c>
      <c r="M106" s="4">
        <v>2</v>
      </c>
      <c r="N106" s="33">
        <f t="shared" si="25"/>
        <v>2.7397260273972601E-2</v>
      </c>
      <c r="O106" s="4">
        <v>8</v>
      </c>
      <c r="P106" s="4">
        <v>1</v>
      </c>
      <c r="Q106" s="33">
        <f t="shared" si="26"/>
        <v>5.4794520547945202E-2</v>
      </c>
      <c r="R106" s="33">
        <f t="shared" si="27"/>
        <v>9.5890410958904104E-2</v>
      </c>
      <c r="S106" s="33">
        <f t="shared" si="28"/>
        <v>1.3698630136986301E-2</v>
      </c>
      <c r="T106" s="33">
        <f t="shared" si="29"/>
        <v>3.7530493525989863E-4</v>
      </c>
      <c r="U106" s="12">
        <v>0</v>
      </c>
      <c r="V106" s="12">
        <v>0</v>
      </c>
      <c r="W106" s="12">
        <f t="shared" si="30"/>
        <v>100</v>
      </c>
      <c r="X106" s="12">
        <f t="shared" si="31"/>
        <v>100</v>
      </c>
    </row>
    <row r="107" spans="2:24">
      <c r="B107" s="30">
        <v>43899</v>
      </c>
      <c r="C107" s="12">
        <v>486.0874</v>
      </c>
      <c r="D107" s="12">
        <v>397.92233333333326</v>
      </c>
      <c r="E107" s="12">
        <v>168.667</v>
      </c>
      <c r="F107" s="12">
        <v>168.667</v>
      </c>
      <c r="G107" s="12">
        <v>0</v>
      </c>
      <c r="H107" s="4">
        <v>0</v>
      </c>
      <c r="I107" s="4">
        <v>0</v>
      </c>
      <c r="J107" s="4">
        <v>184</v>
      </c>
      <c r="K107" s="4">
        <v>85</v>
      </c>
      <c r="L107" s="4">
        <v>0</v>
      </c>
      <c r="M107" s="4">
        <v>2</v>
      </c>
      <c r="N107" s="33">
        <f t="shared" si="25"/>
        <v>2.3529411764705882E-2</v>
      </c>
      <c r="O107" s="4">
        <v>11</v>
      </c>
      <c r="P107" s="4">
        <v>3</v>
      </c>
      <c r="Q107" s="33">
        <f t="shared" si="26"/>
        <v>5.9782608695652176E-2</v>
      </c>
      <c r="R107" s="33">
        <f t="shared" si="27"/>
        <v>0</v>
      </c>
      <c r="S107" s="33">
        <f t="shared" si="28"/>
        <v>3.5294117647058823E-2</v>
      </c>
      <c r="T107" s="33">
        <f t="shared" si="29"/>
        <v>2.7681660899653976E-4</v>
      </c>
      <c r="U107" s="12">
        <v>0</v>
      </c>
      <c r="V107" s="12">
        <v>0</v>
      </c>
      <c r="W107" s="12">
        <f t="shared" si="30"/>
        <v>100</v>
      </c>
      <c r="X107" s="12">
        <f t="shared" si="31"/>
        <v>100</v>
      </c>
    </row>
    <row r="108" spans="2:24">
      <c r="B108" s="30">
        <v>43900</v>
      </c>
      <c r="C108" s="12">
        <v>534.03174999999999</v>
      </c>
      <c r="D108" s="12">
        <v>373.98866666666663</v>
      </c>
      <c r="E108" s="12">
        <v>123.5</v>
      </c>
      <c r="F108" s="12">
        <v>123.5</v>
      </c>
      <c r="G108" s="12">
        <v>0</v>
      </c>
      <c r="H108" s="4">
        <v>0</v>
      </c>
      <c r="I108" s="4">
        <v>0</v>
      </c>
      <c r="J108" s="4">
        <v>158</v>
      </c>
      <c r="K108" s="4">
        <v>87</v>
      </c>
      <c r="L108" s="4">
        <v>0</v>
      </c>
      <c r="M108" s="4">
        <v>0</v>
      </c>
      <c r="N108" s="33">
        <f t="shared" si="25"/>
        <v>0</v>
      </c>
      <c r="O108" s="4">
        <v>10</v>
      </c>
      <c r="P108" s="4">
        <v>0</v>
      </c>
      <c r="Q108" s="33">
        <f t="shared" si="26"/>
        <v>6.3291139240506333E-2</v>
      </c>
      <c r="R108" s="33">
        <f t="shared" si="27"/>
        <v>0</v>
      </c>
      <c r="S108" s="33">
        <f t="shared" si="28"/>
        <v>0</v>
      </c>
      <c r="T108" s="33">
        <f t="shared" si="29"/>
        <v>0</v>
      </c>
      <c r="U108" s="12">
        <v>0</v>
      </c>
      <c r="V108" s="12">
        <v>0</v>
      </c>
      <c r="W108" s="12">
        <f t="shared" si="30"/>
        <v>100</v>
      </c>
      <c r="X108" s="12">
        <f t="shared" si="31"/>
        <v>100</v>
      </c>
    </row>
    <row r="109" spans="2:24">
      <c r="B109" s="30">
        <v>43901</v>
      </c>
      <c r="C109" s="12">
        <v>461.50657142857142</v>
      </c>
      <c r="D109" s="12">
        <v>316.55280000000005</v>
      </c>
      <c r="E109" s="12">
        <v>110.4</v>
      </c>
      <c r="F109" s="12">
        <v>110.4</v>
      </c>
      <c r="G109" s="12">
        <v>0</v>
      </c>
      <c r="H109" s="4">
        <v>0</v>
      </c>
      <c r="I109" s="4">
        <v>0</v>
      </c>
      <c r="J109" s="4">
        <v>357</v>
      </c>
      <c r="K109" s="4">
        <v>97</v>
      </c>
      <c r="L109" s="4">
        <v>0</v>
      </c>
      <c r="M109" s="4">
        <v>0</v>
      </c>
      <c r="N109" s="33">
        <f t="shared" si="25"/>
        <v>0</v>
      </c>
      <c r="O109" s="4">
        <v>6</v>
      </c>
      <c r="P109" s="4">
        <v>2</v>
      </c>
      <c r="Q109" s="33">
        <f t="shared" si="26"/>
        <v>1.680672268907563E-2</v>
      </c>
      <c r="R109" s="33">
        <f t="shared" si="27"/>
        <v>0</v>
      </c>
      <c r="S109" s="33">
        <f t="shared" si="28"/>
        <v>2.0618556701030927E-2</v>
      </c>
      <c r="T109" s="33">
        <f t="shared" si="29"/>
        <v>0</v>
      </c>
      <c r="U109" s="12">
        <v>0</v>
      </c>
      <c r="V109" s="12">
        <v>0</v>
      </c>
      <c r="W109" s="12">
        <f t="shared" si="30"/>
        <v>100</v>
      </c>
      <c r="X109" s="12">
        <f t="shared" si="31"/>
        <v>100</v>
      </c>
    </row>
    <row r="110" spans="2:24">
      <c r="B110" s="19">
        <v>43902</v>
      </c>
      <c r="C110" s="12">
        <v>418.322</v>
      </c>
      <c r="D110" s="12">
        <v>442.33850000000001</v>
      </c>
      <c r="E110" s="12">
        <v>0</v>
      </c>
      <c r="F110" s="12">
        <v>0</v>
      </c>
      <c r="G110" s="12">
        <v>0</v>
      </c>
      <c r="H110" s="4">
        <v>0</v>
      </c>
      <c r="I110" s="4">
        <v>0</v>
      </c>
      <c r="J110" s="4">
        <v>150</v>
      </c>
      <c r="K110" s="4">
        <v>83</v>
      </c>
      <c r="L110" s="4">
        <v>0</v>
      </c>
      <c r="M110" s="4">
        <v>0</v>
      </c>
      <c r="N110" s="33">
        <f t="shared" si="25"/>
        <v>0</v>
      </c>
      <c r="O110" s="4">
        <v>4</v>
      </c>
      <c r="P110" s="4">
        <v>0</v>
      </c>
      <c r="Q110" s="33">
        <f t="shared" si="26"/>
        <v>2.6666666666666668E-2</v>
      </c>
      <c r="R110" s="33">
        <f t="shared" si="27"/>
        <v>0</v>
      </c>
      <c r="S110" s="33">
        <f t="shared" si="28"/>
        <v>0</v>
      </c>
      <c r="T110" s="33">
        <f t="shared" si="29"/>
        <v>0</v>
      </c>
      <c r="U110" s="12">
        <v>0</v>
      </c>
      <c r="V110" s="12">
        <v>0</v>
      </c>
      <c r="W110" s="12">
        <f t="shared" si="30"/>
        <v>100</v>
      </c>
      <c r="X110" s="12">
        <f t="shared" si="31"/>
        <v>100</v>
      </c>
    </row>
    <row r="111" spans="2:24">
      <c r="B111" s="19">
        <v>43903</v>
      </c>
      <c r="C111" s="12">
        <v>619.86419999999998</v>
      </c>
      <c r="D111" s="12">
        <v>439.83750000000003</v>
      </c>
      <c r="E111" s="12">
        <v>0</v>
      </c>
      <c r="F111" s="12">
        <v>0</v>
      </c>
      <c r="G111" s="12">
        <v>0</v>
      </c>
      <c r="H111" s="4">
        <v>0</v>
      </c>
      <c r="I111" s="4">
        <v>0</v>
      </c>
      <c r="J111" s="4">
        <v>154</v>
      </c>
      <c r="K111" s="4">
        <v>83</v>
      </c>
      <c r="L111" s="4">
        <v>0</v>
      </c>
      <c r="M111" s="4">
        <v>0</v>
      </c>
      <c r="N111" s="33">
        <f t="shared" si="25"/>
        <v>0</v>
      </c>
      <c r="O111" s="4">
        <v>7</v>
      </c>
      <c r="P111" s="4">
        <v>0</v>
      </c>
      <c r="Q111" s="33">
        <f t="shared" si="26"/>
        <v>4.5454545454545456E-2</v>
      </c>
      <c r="R111" s="33">
        <f t="shared" si="27"/>
        <v>0</v>
      </c>
      <c r="S111" s="33">
        <f t="shared" si="28"/>
        <v>0</v>
      </c>
      <c r="T111" s="33">
        <f t="shared" si="29"/>
        <v>0</v>
      </c>
      <c r="U111" s="12">
        <v>0</v>
      </c>
      <c r="V111" s="12">
        <v>0</v>
      </c>
      <c r="W111" s="12">
        <f t="shared" si="30"/>
        <v>100</v>
      </c>
      <c r="X111" s="12">
        <f t="shared" si="31"/>
        <v>100</v>
      </c>
    </row>
    <row r="112" spans="2:24">
      <c r="B112" s="30">
        <v>43904</v>
      </c>
      <c r="C112" s="12">
        <v>421.13859999999994</v>
      </c>
      <c r="D112" s="12">
        <v>369.53199999999998</v>
      </c>
      <c r="E112" s="12">
        <v>110</v>
      </c>
      <c r="F112" s="12">
        <v>110</v>
      </c>
      <c r="G112" s="12">
        <v>0</v>
      </c>
      <c r="H112" s="4">
        <v>0</v>
      </c>
      <c r="I112" s="4">
        <v>0</v>
      </c>
      <c r="J112" s="4">
        <v>162</v>
      </c>
      <c r="K112" s="4">
        <v>97</v>
      </c>
      <c r="L112" s="4">
        <v>0</v>
      </c>
      <c r="M112" s="4">
        <v>0</v>
      </c>
      <c r="N112" s="33">
        <f t="shared" si="25"/>
        <v>0</v>
      </c>
      <c r="O112" s="4">
        <v>8</v>
      </c>
      <c r="P112" s="4">
        <v>1</v>
      </c>
      <c r="Q112" s="33">
        <f t="shared" si="26"/>
        <v>4.9382716049382713E-2</v>
      </c>
      <c r="R112" s="33">
        <f t="shared" si="27"/>
        <v>0</v>
      </c>
      <c r="S112" s="33">
        <f t="shared" si="28"/>
        <v>1.0309278350515464E-2</v>
      </c>
      <c r="T112" s="33">
        <f t="shared" si="29"/>
        <v>0</v>
      </c>
      <c r="U112" s="12">
        <v>0</v>
      </c>
      <c r="V112" s="12">
        <v>0</v>
      </c>
      <c r="W112" s="12">
        <f t="shared" si="30"/>
        <v>100</v>
      </c>
      <c r="X112" s="12">
        <f t="shared" si="31"/>
        <v>100</v>
      </c>
    </row>
    <row r="113" spans="2:24">
      <c r="B113" s="30">
        <v>43905</v>
      </c>
      <c r="C113" s="12">
        <v>724.03480000000002</v>
      </c>
      <c r="D113" s="12">
        <v>388.8486666666667</v>
      </c>
      <c r="E113" s="12">
        <v>161</v>
      </c>
      <c r="F113" s="12">
        <v>161</v>
      </c>
      <c r="G113" s="12">
        <v>0</v>
      </c>
      <c r="H113" s="4">
        <v>0</v>
      </c>
      <c r="I113" s="4">
        <v>0</v>
      </c>
      <c r="J113" s="4">
        <v>164</v>
      </c>
      <c r="K113" s="4">
        <v>90</v>
      </c>
      <c r="L113" s="4">
        <v>0</v>
      </c>
      <c r="M113" s="4">
        <v>0</v>
      </c>
      <c r="N113" s="33">
        <f t="shared" si="25"/>
        <v>0</v>
      </c>
      <c r="O113" s="4">
        <v>7</v>
      </c>
      <c r="P113" s="4">
        <v>1</v>
      </c>
      <c r="Q113" s="33">
        <f t="shared" si="26"/>
        <v>4.2682926829268296E-2</v>
      </c>
      <c r="R113" s="33">
        <f t="shared" si="27"/>
        <v>0</v>
      </c>
      <c r="S113" s="33">
        <f t="shared" si="28"/>
        <v>1.1111111111111112E-2</v>
      </c>
      <c r="T113" s="33">
        <f t="shared" si="29"/>
        <v>0</v>
      </c>
      <c r="U113" s="12">
        <v>0</v>
      </c>
      <c r="V113" s="12">
        <v>0</v>
      </c>
      <c r="W113" s="12">
        <f t="shared" si="30"/>
        <v>100</v>
      </c>
      <c r="X113" s="12">
        <f t="shared" si="31"/>
        <v>100</v>
      </c>
    </row>
    <row r="114" spans="2:24">
      <c r="B114" s="30">
        <v>43906</v>
      </c>
      <c r="C114" s="12">
        <v>438.75600000000003</v>
      </c>
      <c r="D114" s="12">
        <v>370.81549999999999</v>
      </c>
      <c r="E114" s="12">
        <v>208</v>
      </c>
      <c r="F114" s="12">
        <v>208</v>
      </c>
      <c r="G114" s="12">
        <v>0</v>
      </c>
      <c r="H114" s="4">
        <v>0</v>
      </c>
      <c r="I114" s="4">
        <v>0</v>
      </c>
      <c r="J114" s="4">
        <v>178</v>
      </c>
      <c r="K114" s="4">
        <v>89</v>
      </c>
      <c r="L114" s="4">
        <v>0</v>
      </c>
      <c r="M114" s="4">
        <v>0</v>
      </c>
      <c r="N114" s="33">
        <f t="shared" si="25"/>
        <v>0</v>
      </c>
      <c r="O114" s="4">
        <v>9</v>
      </c>
      <c r="P114" s="4">
        <v>5</v>
      </c>
      <c r="Q114" s="33">
        <f t="shared" si="26"/>
        <v>5.0561797752808987E-2</v>
      </c>
      <c r="R114" s="33">
        <f t="shared" si="27"/>
        <v>0</v>
      </c>
      <c r="S114" s="33">
        <f t="shared" si="28"/>
        <v>5.6179775280898875E-2</v>
      </c>
      <c r="T114" s="33">
        <f t="shared" si="29"/>
        <v>0</v>
      </c>
      <c r="U114" s="12">
        <v>0</v>
      </c>
      <c r="V114" s="12">
        <v>0</v>
      </c>
      <c r="W114" s="12">
        <f t="shared" si="30"/>
        <v>100</v>
      </c>
      <c r="X114" s="12">
        <f t="shared" si="31"/>
        <v>100</v>
      </c>
    </row>
    <row r="115" spans="2:24">
      <c r="B115" s="30">
        <v>43907</v>
      </c>
      <c r="C115" s="12">
        <v>763.48299999999995</v>
      </c>
      <c r="D115" s="12">
        <v>532.22249999999997</v>
      </c>
      <c r="E115" s="12">
        <v>0</v>
      </c>
      <c r="F115" s="12">
        <v>0</v>
      </c>
      <c r="G115" s="12">
        <v>0</v>
      </c>
      <c r="H115" s="4">
        <v>0</v>
      </c>
      <c r="I115" s="4">
        <v>0</v>
      </c>
      <c r="J115" s="4">
        <v>167</v>
      </c>
      <c r="K115" s="4">
        <v>94</v>
      </c>
      <c r="L115" s="4">
        <v>0</v>
      </c>
      <c r="M115" s="4">
        <v>0</v>
      </c>
      <c r="N115" s="33">
        <f t="shared" si="25"/>
        <v>0</v>
      </c>
      <c r="O115" s="4">
        <v>22</v>
      </c>
      <c r="P115" s="4">
        <v>11</v>
      </c>
      <c r="Q115" s="33">
        <f t="shared" si="26"/>
        <v>0.1317365269461078</v>
      </c>
      <c r="R115" s="33">
        <f t="shared" si="27"/>
        <v>0</v>
      </c>
      <c r="S115" s="33">
        <f t="shared" si="28"/>
        <v>0.11702127659574468</v>
      </c>
      <c r="T115" s="33">
        <f t="shared" si="29"/>
        <v>0</v>
      </c>
      <c r="U115" s="12">
        <v>0</v>
      </c>
      <c r="V115" s="12">
        <v>0</v>
      </c>
      <c r="W115" s="12">
        <f t="shared" si="30"/>
        <v>100</v>
      </c>
      <c r="X115" s="12">
        <f t="shared" si="31"/>
        <v>100</v>
      </c>
    </row>
    <row r="116" spans="2:24">
      <c r="B116" s="30">
        <v>43908</v>
      </c>
      <c r="C116" s="12">
        <v>613.26750000000004</v>
      </c>
      <c r="D116" s="12">
        <v>499.6585</v>
      </c>
      <c r="E116" s="12">
        <v>0</v>
      </c>
      <c r="F116" s="12">
        <v>0</v>
      </c>
      <c r="G116" s="12">
        <v>0</v>
      </c>
      <c r="H116" s="4">
        <v>0</v>
      </c>
      <c r="I116" s="4">
        <v>0</v>
      </c>
      <c r="J116" s="4">
        <v>155</v>
      </c>
      <c r="K116" s="4">
        <v>88</v>
      </c>
      <c r="L116" s="4">
        <v>2</v>
      </c>
      <c r="M116" s="4">
        <v>0</v>
      </c>
      <c r="N116" s="33">
        <f t="shared" si="25"/>
        <v>0</v>
      </c>
      <c r="O116" s="4">
        <v>6</v>
      </c>
      <c r="P116" s="4">
        <v>2</v>
      </c>
      <c r="Q116" s="33">
        <f t="shared" si="26"/>
        <v>3.870967741935484E-2</v>
      </c>
      <c r="R116" s="33">
        <f t="shared" si="27"/>
        <v>1.2903225806451613E-2</v>
      </c>
      <c r="S116" s="33">
        <f t="shared" si="28"/>
        <v>2.2727272727272728E-2</v>
      </c>
      <c r="T116" s="33">
        <f t="shared" si="29"/>
        <v>0</v>
      </c>
      <c r="U116" s="12">
        <v>0</v>
      </c>
      <c r="V116" s="12">
        <v>0</v>
      </c>
      <c r="W116" s="12">
        <f t="shared" si="30"/>
        <v>100</v>
      </c>
      <c r="X116" s="12">
        <f t="shared" si="31"/>
        <v>100</v>
      </c>
    </row>
    <row r="117" spans="2:24">
      <c r="B117" s="19">
        <v>43909</v>
      </c>
      <c r="C117" s="12">
        <v>567.3148000000001</v>
      </c>
      <c r="D117" s="12">
        <v>492.95849999999996</v>
      </c>
      <c r="E117" s="12">
        <v>0</v>
      </c>
      <c r="F117" s="12">
        <v>0</v>
      </c>
      <c r="G117" s="12">
        <v>0</v>
      </c>
      <c r="H117" s="4">
        <v>0</v>
      </c>
      <c r="I117" s="4">
        <v>0</v>
      </c>
      <c r="J117" s="4">
        <v>162</v>
      </c>
      <c r="K117" s="4">
        <v>92</v>
      </c>
      <c r="L117" s="4">
        <v>0</v>
      </c>
      <c r="M117" s="4">
        <v>0</v>
      </c>
      <c r="N117" s="33">
        <f t="shared" si="25"/>
        <v>0</v>
      </c>
      <c r="O117" s="4">
        <v>7</v>
      </c>
      <c r="P117" s="4">
        <v>2</v>
      </c>
      <c r="Q117" s="33">
        <f t="shared" si="26"/>
        <v>4.3209876543209874E-2</v>
      </c>
      <c r="R117" s="33">
        <f t="shared" si="27"/>
        <v>0</v>
      </c>
      <c r="S117" s="33">
        <f t="shared" si="28"/>
        <v>2.1739130434782608E-2</v>
      </c>
      <c r="T117" s="33">
        <f t="shared" si="29"/>
        <v>0</v>
      </c>
      <c r="U117" s="12">
        <v>0</v>
      </c>
      <c r="V117" s="12">
        <v>0</v>
      </c>
      <c r="W117" s="12">
        <f t="shared" si="30"/>
        <v>100</v>
      </c>
      <c r="X117" s="12">
        <f t="shared" si="31"/>
        <v>100</v>
      </c>
    </row>
    <row r="118" spans="2:24">
      <c r="B118" s="19">
        <v>43910</v>
      </c>
      <c r="C118" s="12">
        <v>2122.4787999999999</v>
      </c>
      <c r="D118" s="12">
        <v>408.08449999999999</v>
      </c>
      <c r="E118" s="12">
        <v>0</v>
      </c>
      <c r="F118" s="12">
        <v>0</v>
      </c>
      <c r="G118" s="12">
        <v>0</v>
      </c>
      <c r="H118" s="4">
        <v>0</v>
      </c>
      <c r="I118" s="4">
        <v>0</v>
      </c>
      <c r="J118" s="4">
        <v>139</v>
      </c>
      <c r="K118" s="4">
        <v>18</v>
      </c>
      <c r="L118" s="4">
        <v>0</v>
      </c>
      <c r="M118" s="4">
        <v>0</v>
      </c>
      <c r="N118" s="33">
        <f t="shared" si="25"/>
        <v>0</v>
      </c>
      <c r="O118" s="4">
        <v>63</v>
      </c>
      <c r="P118" s="4">
        <v>0</v>
      </c>
      <c r="Q118" s="33">
        <f t="shared" si="26"/>
        <v>0.45323741007194246</v>
      </c>
      <c r="R118" s="33">
        <f t="shared" si="27"/>
        <v>0</v>
      </c>
      <c r="S118" s="33">
        <f t="shared" si="28"/>
        <v>0</v>
      </c>
      <c r="T118" s="33">
        <f t="shared" si="29"/>
        <v>0</v>
      </c>
      <c r="U118" s="12">
        <v>0</v>
      </c>
      <c r="V118" s="12">
        <v>0</v>
      </c>
      <c r="W118" s="12">
        <f t="shared" si="30"/>
        <v>100</v>
      </c>
      <c r="X118" s="12">
        <f t="shared" si="31"/>
        <v>100</v>
      </c>
    </row>
    <row r="119" spans="2:24">
      <c r="B119" s="30">
        <v>43911</v>
      </c>
      <c r="C119" s="12">
        <v>763.61939999999993</v>
      </c>
      <c r="D119" s="12">
        <v>1461.8223333333333</v>
      </c>
      <c r="E119" s="12">
        <v>269.25</v>
      </c>
      <c r="F119" s="12">
        <v>269.25</v>
      </c>
      <c r="G119" s="12">
        <v>0</v>
      </c>
      <c r="H119" s="4">
        <v>0</v>
      </c>
      <c r="I119" s="4">
        <v>0</v>
      </c>
      <c r="J119" s="4">
        <v>304</v>
      </c>
      <c r="K119" s="4">
        <v>87</v>
      </c>
      <c r="L119" s="4">
        <v>0</v>
      </c>
      <c r="M119" s="4">
        <v>0</v>
      </c>
      <c r="N119" s="33">
        <f t="shared" si="25"/>
        <v>0</v>
      </c>
      <c r="O119" s="4">
        <v>6</v>
      </c>
      <c r="P119" s="4">
        <v>4</v>
      </c>
      <c r="Q119" s="33">
        <f t="shared" si="26"/>
        <v>1.9736842105263157E-2</v>
      </c>
      <c r="R119" s="33">
        <f t="shared" si="27"/>
        <v>0</v>
      </c>
      <c r="S119" s="33">
        <f t="shared" si="28"/>
        <v>4.5977011494252873E-2</v>
      </c>
      <c r="T119" s="33">
        <f t="shared" si="29"/>
        <v>0</v>
      </c>
      <c r="U119" s="12">
        <v>0</v>
      </c>
      <c r="V119" s="12">
        <v>0</v>
      </c>
      <c r="W119" s="12">
        <f t="shared" si="30"/>
        <v>100</v>
      </c>
      <c r="X119" s="12">
        <f t="shared" si="31"/>
        <v>100</v>
      </c>
    </row>
    <row r="120" spans="2:24">
      <c r="B120" s="30">
        <v>43912</v>
      </c>
      <c r="C120" s="12">
        <v>2125.3752857142854</v>
      </c>
      <c r="D120" s="12">
        <v>2499.123</v>
      </c>
      <c r="E120" s="12">
        <v>3621</v>
      </c>
      <c r="F120" s="12">
        <v>3621</v>
      </c>
      <c r="G120" s="12">
        <v>0</v>
      </c>
      <c r="H120" s="4">
        <v>0</v>
      </c>
      <c r="I120" s="4">
        <v>0</v>
      </c>
      <c r="J120" s="4">
        <v>162</v>
      </c>
      <c r="K120" s="4">
        <v>98</v>
      </c>
      <c r="L120" s="4">
        <v>0</v>
      </c>
      <c r="M120" s="4">
        <v>0</v>
      </c>
      <c r="N120" s="33">
        <f t="shared" si="25"/>
        <v>0</v>
      </c>
      <c r="O120" s="4">
        <v>9</v>
      </c>
      <c r="P120" s="4">
        <v>2</v>
      </c>
      <c r="Q120" s="33">
        <f t="shared" si="26"/>
        <v>5.5555555555555552E-2</v>
      </c>
      <c r="R120" s="33">
        <f t="shared" si="27"/>
        <v>0</v>
      </c>
      <c r="S120" s="33">
        <f t="shared" si="28"/>
        <v>2.0408163265306121E-2</v>
      </c>
      <c r="T120" s="33">
        <f t="shared" si="29"/>
        <v>0</v>
      </c>
      <c r="U120" s="12">
        <v>0</v>
      </c>
      <c r="V120" s="12">
        <v>0</v>
      </c>
      <c r="W120" s="12">
        <f t="shared" si="30"/>
        <v>100</v>
      </c>
      <c r="X120" s="12">
        <f t="shared" si="31"/>
        <v>100</v>
      </c>
    </row>
    <row r="121" spans="2:24">
      <c r="B121" s="30">
        <v>43913</v>
      </c>
      <c r="C121" s="12">
        <v>473.83100000000002</v>
      </c>
      <c r="D121" s="12">
        <v>524.45150000000001</v>
      </c>
      <c r="E121" s="12">
        <v>0</v>
      </c>
      <c r="F121" s="12">
        <v>0</v>
      </c>
      <c r="G121" s="12">
        <v>0</v>
      </c>
      <c r="H121" s="4">
        <v>0</v>
      </c>
      <c r="I121" s="4">
        <v>0</v>
      </c>
      <c r="J121" s="4">
        <v>168</v>
      </c>
      <c r="K121" s="4">
        <v>100</v>
      </c>
      <c r="L121" s="4">
        <v>0</v>
      </c>
      <c r="M121" s="4">
        <v>0</v>
      </c>
      <c r="N121" s="33">
        <f t="shared" si="25"/>
        <v>0</v>
      </c>
      <c r="O121" s="4">
        <v>6</v>
      </c>
      <c r="P121" s="4">
        <v>2</v>
      </c>
      <c r="Q121" s="33">
        <f t="shared" si="26"/>
        <v>3.5714285714285712E-2</v>
      </c>
      <c r="R121" s="33">
        <f t="shared" si="27"/>
        <v>0</v>
      </c>
      <c r="S121" s="33">
        <f t="shared" si="28"/>
        <v>0.02</v>
      </c>
      <c r="T121" s="33">
        <f t="shared" si="29"/>
        <v>0</v>
      </c>
      <c r="U121" s="12">
        <v>0</v>
      </c>
      <c r="V121" s="12">
        <v>0</v>
      </c>
      <c r="W121" s="12">
        <f t="shared" si="30"/>
        <v>100</v>
      </c>
      <c r="X121" s="12">
        <f t="shared" si="31"/>
        <v>100</v>
      </c>
    </row>
    <row r="122" spans="2:24">
      <c r="B122" s="30">
        <v>43914</v>
      </c>
      <c r="C122" s="12">
        <v>445.94716666666665</v>
      </c>
      <c r="D122" s="12">
        <v>366.73349999999999</v>
      </c>
      <c r="E122" s="12">
        <v>196.5</v>
      </c>
      <c r="F122" s="12">
        <v>196.5</v>
      </c>
      <c r="G122" s="12">
        <v>0</v>
      </c>
      <c r="H122" s="4">
        <v>0</v>
      </c>
      <c r="I122" s="4">
        <v>0</v>
      </c>
      <c r="J122" s="4">
        <v>241</v>
      </c>
      <c r="K122" s="4">
        <v>106</v>
      </c>
      <c r="L122" s="4">
        <v>0</v>
      </c>
      <c r="M122" s="4">
        <v>3</v>
      </c>
      <c r="N122" s="33">
        <f t="shared" si="25"/>
        <v>2.8301886792452831E-2</v>
      </c>
      <c r="O122" s="4">
        <v>14</v>
      </c>
      <c r="P122" s="4">
        <v>2</v>
      </c>
      <c r="Q122" s="33">
        <f t="shared" si="26"/>
        <v>5.8091286307053944E-2</v>
      </c>
      <c r="R122" s="33">
        <f t="shared" si="27"/>
        <v>0</v>
      </c>
      <c r="S122" s="33">
        <f t="shared" si="28"/>
        <v>1.8867924528301886E-2</v>
      </c>
      <c r="T122" s="33">
        <f t="shared" si="29"/>
        <v>2.66998932004272E-4</v>
      </c>
      <c r="U122" s="12">
        <v>0</v>
      </c>
      <c r="V122" s="12">
        <v>0</v>
      </c>
      <c r="W122" s="12">
        <f t="shared" si="30"/>
        <v>100</v>
      </c>
      <c r="X122" s="12">
        <f t="shared" si="31"/>
        <v>100</v>
      </c>
    </row>
    <row r="123" spans="2:24">
      <c r="B123" s="30">
        <v>43915</v>
      </c>
      <c r="C123" s="12">
        <v>444.61900000000003</v>
      </c>
      <c r="D123" s="12">
        <v>365.04820000000001</v>
      </c>
      <c r="E123" s="12">
        <v>180</v>
      </c>
      <c r="F123" s="12">
        <v>180</v>
      </c>
      <c r="G123" s="12">
        <v>0</v>
      </c>
      <c r="H123" s="4">
        <v>0</v>
      </c>
      <c r="I123" s="4">
        <v>0</v>
      </c>
      <c r="J123" s="4">
        <v>194</v>
      </c>
      <c r="K123" s="4">
        <v>108</v>
      </c>
      <c r="L123" s="4">
        <v>0</v>
      </c>
      <c r="M123" s="4">
        <v>0</v>
      </c>
      <c r="N123" s="33">
        <f t="shared" si="25"/>
        <v>0</v>
      </c>
      <c r="O123" s="4">
        <v>20</v>
      </c>
      <c r="P123" s="4">
        <v>10</v>
      </c>
      <c r="Q123" s="33">
        <f t="shared" si="26"/>
        <v>0.10309278350515463</v>
      </c>
      <c r="R123" s="33">
        <f t="shared" si="27"/>
        <v>0</v>
      </c>
      <c r="S123" s="33">
        <f t="shared" si="28"/>
        <v>9.2592592592592587E-2</v>
      </c>
      <c r="T123" s="33">
        <f t="shared" si="29"/>
        <v>0</v>
      </c>
      <c r="U123" s="12">
        <v>0</v>
      </c>
      <c r="V123" s="12">
        <v>0</v>
      </c>
      <c r="W123" s="12">
        <f t="shared" si="30"/>
        <v>100</v>
      </c>
      <c r="X123" s="12">
        <f t="shared" si="31"/>
        <v>100</v>
      </c>
    </row>
    <row r="124" spans="2:24">
      <c r="B124" s="19">
        <v>43916</v>
      </c>
      <c r="C124" s="12">
        <v>338.23339999999996</v>
      </c>
      <c r="D124" s="12">
        <v>426.8295</v>
      </c>
      <c r="E124" s="12">
        <v>0</v>
      </c>
      <c r="F124" s="12">
        <v>0</v>
      </c>
      <c r="G124" s="12">
        <v>0</v>
      </c>
      <c r="H124" s="4">
        <v>0</v>
      </c>
      <c r="I124" s="4">
        <v>0</v>
      </c>
      <c r="J124" s="4">
        <v>195</v>
      </c>
      <c r="K124" s="4">
        <v>106</v>
      </c>
      <c r="L124" s="4">
        <v>0</v>
      </c>
      <c r="M124" s="4">
        <v>0</v>
      </c>
      <c r="N124" s="33">
        <f t="shared" si="25"/>
        <v>0</v>
      </c>
      <c r="O124" s="4">
        <v>18</v>
      </c>
      <c r="P124" s="4">
        <v>6</v>
      </c>
      <c r="Q124" s="33">
        <f t="shared" si="26"/>
        <v>9.2307692307692313E-2</v>
      </c>
      <c r="R124" s="33">
        <f t="shared" si="27"/>
        <v>0</v>
      </c>
      <c r="S124" s="33">
        <f t="shared" si="28"/>
        <v>5.6603773584905662E-2</v>
      </c>
      <c r="T124" s="33">
        <f t="shared" si="29"/>
        <v>0</v>
      </c>
      <c r="U124" s="12">
        <v>0</v>
      </c>
      <c r="V124" s="12">
        <v>0</v>
      </c>
      <c r="W124" s="12">
        <f t="shared" si="30"/>
        <v>100</v>
      </c>
      <c r="X124" s="12">
        <f t="shared" si="31"/>
        <v>100</v>
      </c>
    </row>
    <row r="125" spans="2:24">
      <c r="B125" s="19">
        <v>43917</v>
      </c>
      <c r="C125" s="12">
        <v>387.25060000000002</v>
      </c>
      <c r="D125" s="12">
        <v>500.58249999999998</v>
      </c>
      <c r="E125" s="12">
        <v>0</v>
      </c>
      <c r="F125" s="12">
        <v>0</v>
      </c>
      <c r="G125" s="12">
        <v>0</v>
      </c>
      <c r="H125" s="4">
        <v>0</v>
      </c>
      <c r="I125" s="4">
        <v>0</v>
      </c>
      <c r="J125" s="4">
        <v>168</v>
      </c>
      <c r="K125" s="4">
        <v>88</v>
      </c>
      <c r="L125" s="4">
        <v>0</v>
      </c>
      <c r="M125" s="4">
        <v>0</v>
      </c>
      <c r="N125" s="33">
        <f t="shared" si="25"/>
        <v>0</v>
      </c>
      <c r="O125" s="4">
        <v>21</v>
      </c>
      <c r="P125" s="4">
        <v>7</v>
      </c>
      <c r="Q125" s="33">
        <f t="shared" si="26"/>
        <v>0.125</v>
      </c>
      <c r="R125" s="33">
        <f t="shared" si="27"/>
        <v>0</v>
      </c>
      <c r="S125" s="33">
        <f t="shared" si="28"/>
        <v>7.9545454545454544E-2</v>
      </c>
      <c r="T125" s="33">
        <f t="shared" si="29"/>
        <v>0</v>
      </c>
      <c r="U125" s="12">
        <v>0</v>
      </c>
      <c r="V125" s="12">
        <v>0</v>
      </c>
      <c r="W125" s="12">
        <f t="shared" si="30"/>
        <v>100</v>
      </c>
      <c r="X125" s="12">
        <f t="shared" si="31"/>
        <v>100</v>
      </c>
    </row>
    <row r="126" spans="2:24">
      <c r="B126" s="30">
        <v>43918</v>
      </c>
      <c r="C126" s="12">
        <v>507.27342857142855</v>
      </c>
      <c r="D126" s="12">
        <v>371.61680000000001</v>
      </c>
      <c r="E126" s="12">
        <v>240.333</v>
      </c>
      <c r="F126" s="12">
        <v>240.333</v>
      </c>
      <c r="G126" s="12">
        <v>0</v>
      </c>
      <c r="H126" s="4">
        <v>0</v>
      </c>
      <c r="I126" s="4">
        <v>0</v>
      </c>
      <c r="J126" s="4">
        <v>249</v>
      </c>
      <c r="K126" s="4">
        <v>102</v>
      </c>
      <c r="L126" s="4">
        <v>0</v>
      </c>
      <c r="M126" s="4">
        <v>0</v>
      </c>
      <c r="N126" s="33">
        <f t="shared" si="25"/>
        <v>0</v>
      </c>
      <c r="O126" s="4">
        <v>15</v>
      </c>
      <c r="P126" s="4">
        <v>4</v>
      </c>
      <c r="Q126" s="33">
        <f t="shared" si="26"/>
        <v>6.0240963855421686E-2</v>
      </c>
      <c r="R126" s="33">
        <f t="shared" si="27"/>
        <v>0</v>
      </c>
      <c r="S126" s="33">
        <f t="shared" si="28"/>
        <v>3.9215686274509803E-2</v>
      </c>
      <c r="T126" s="33">
        <f t="shared" si="29"/>
        <v>0</v>
      </c>
      <c r="U126" s="12">
        <v>0</v>
      </c>
      <c r="V126" s="12">
        <v>0</v>
      </c>
      <c r="W126" s="12">
        <f t="shared" si="30"/>
        <v>100</v>
      </c>
      <c r="X126" s="12">
        <f t="shared" si="31"/>
        <v>100</v>
      </c>
    </row>
    <row r="127" spans="2:24">
      <c r="B127" s="30">
        <v>43919</v>
      </c>
      <c r="C127" s="12">
        <v>406.35449999999997</v>
      </c>
      <c r="D127" s="12">
        <v>315.81060000000002</v>
      </c>
      <c r="E127" s="12">
        <v>129.25</v>
      </c>
      <c r="F127" s="12">
        <v>129.25</v>
      </c>
      <c r="G127" s="12">
        <v>0</v>
      </c>
      <c r="H127" s="4">
        <v>0</v>
      </c>
      <c r="I127" s="4">
        <v>0</v>
      </c>
      <c r="J127" s="4">
        <v>518</v>
      </c>
      <c r="K127" s="4">
        <v>135</v>
      </c>
      <c r="L127" s="4">
        <v>0</v>
      </c>
      <c r="M127" s="4">
        <v>0</v>
      </c>
      <c r="N127" s="33">
        <f t="shared" si="25"/>
        <v>0</v>
      </c>
      <c r="O127" s="4">
        <v>12</v>
      </c>
      <c r="P127" s="4">
        <v>6</v>
      </c>
      <c r="Q127" s="33">
        <f t="shared" si="26"/>
        <v>2.3166023166023165E-2</v>
      </c>
      <c r="R127" s="33">
        <f t="shared" si="27"/>
        <v>0</v>
      </c>
      <c r="S127" s="33">
        <f t="shared" si="28"/>
        <v>4.4444444444444446E-2</v>
      </c>
      <c r="T127" s="33">
        <f t="shared" si="29"/>
        <v>0</v>
      </c>
      <c r="U127" s="12">
        <v>0</v>
      </c>
      <c r="V127" s="12">
        <v>0</v>
      </c>
      <c r="W127" s="12">
        <f t="shared" si="30"/>
        <v>100</v>
      </c>
      <c r="X127" s="12">
        <f t="shared" si="31"/>
        <v>100</v>
      </c>
    </row>
    <row r="128" spans="2:24">
      <c r="B128" s="30">
        <v>43920</v>
      </c>
      <c r="C128" s="12">
        <v>524.61083333333329</v>
      </c>
      <c r="D128" s="12">
        <v>469.36899999999997</v>
      </c>
      <c r="E128" s="12">
        <v>258.75</v>
      </c>
      <c r="F128" s="12">
        <v>258.75</v>
      </c>
      <c r="G128" s="12">
        <v>0</v>
      </c>
      <c r="H128" s="4">
        <v>0</v>
      </c>
      <c r="I128" s="4">
        <v>0</v>
      </c>
      <c r="J128" s="4">
        <v>190</v>
      </c>
      <c r="K128" s="4">
        <v>99</v>
      </c>
      <c r="L128" s="4">
        <v>0</v>
      </c>
      <c r="M128" s="4">
        <v>0</v>
      </c>
      <c r="N128" s="33">
        <f t="shared" si="25"/>
        <v>0</v>
      </c>
      <c r="O128" s="4">
        <v>12</v>
      </c>
      <c r="P128" s="4">
        <v>2</v>
      </c>
      <c r="Q128" s="33">
        <f t="shared" si="26"/>
        <v>6.3157894736842107E-2</v>
      </c>
      <c r="R128" s="33">
        <f t="shared" si="27"/>
        <v>0</v>
      </c>
      <c r="S128" s="33">
        <f t="shared" si="28"/>
        <v>2.0202020202020204E-2</v>
      </c>
      <c r="T128" s="33">
        <f t="shared" si="29"/>
        <v>0</v>
      </c>
      <c r="U128" s="12">
        <v>0</v>
      </c>
      <c r="V128" s="12">
        <v>0</v>
      </c>
      <c r="W128" s="12">
        <f t="shared" si="30"/>
        <v>100</v>
      </c>
      <c r="X128" s="12">
        <f t="shared" si="31"/>
        <v>100</v>
      </c>
    </row>
    <row r="129" spans="2:24">
      <c r="B129" s="30">
        <v>43921</v>
      </c>
      <c r="C129" s="12">
        <v>498.09650000000005</v>
      </c>
      <c r="D129" s="12">
        <v>481.88599999999997</v>
      </c>
      <c r="E129" s="12">
        <v>0</v>
      </c>
      <c r="F129" s="12">
        <v>0</v>
      </c>
      <c r="G129" s="12">
        <v>0</v>
      </c>
      <c r="H129" s="4">
        <v>0</v>
      </c>
      <c r="I129" s="4">
        <v>0</v>
      </c>
      <c r="J129" s="4">
        <v>191</v>
      </c>
      <c r="K129" s="4">
        <v>108</v>
      </c>
      <c r="L129" s="4">
        <v>0</v>
      </c>
      <c r="M129" s="4">
        <v>0</v>
      </c>
      <c r="N129" s="33">
        <f t="shared" si="25"/>
        <v>0</v>
      </c>
      <c r="O129" s="4">
        <v>8</v>
      </c>
      <c r="P129" s="4">
        <v>1</v>
      </c>
      <c r="Q129" s="33">
        <f t="shared" ref="Q129" si="32">IF(O129=0,0,O129/J129)</f>
        <v>4.1884816753926704E-2</v>
      </c>
      <c r="R129" s="33">
        <f t="shared" ref="R129" si="33">IF(L129=0,0,L129/J129)</f>
        <v>0</v>
      </c>
      <c r="S129" s="33">
        <f t="shared" ref="S129" si="34">IF(P129=0,0,P129/K129)</f>
        <v>9.2592592592592587E-3</v>
      </c>
      <c r="T129" s="33">
        <f t="shared" ref="T129" si="35">IF(N129=0,0,N129/K129)</f>
        <v>0</v>
      </c>
      <c r="U129" s="12">
        <v>0</v>
      </c>
      <c r="V129" s="12">
        <v>0</v>
      </c>
      <c r="W129" s="12">
        <f t="shared" ref="W129" si="36">100-U129</f>
        <v>100</v>
      </c>
      <c r="X129" s="12">
        <f t="shared" ref="X129" si="37">100-V129</f>
        <v>100</v>
      </c>
    </row>
    <row r="130" spans="2:24">
      <c r="B130" s="14" t="s">
        <v>2</v>
      </c>
      <c r="C130" s="15">
        <v>103057.095</v>
      </c>
      <c r="D130" s="15">
        <v>52525.664000000004</v>
      </c>
      <c r="E130" s="15">
        <v>44943.014000000003</v>
      </c>
      <c r="F130" s="15">
        <v>7582.65</v>
      </c>
      <c r="G130" s="15">
        <v>0</v>
      </c>
      <c r="H130" s="15">
        <v>137677.66699999999</v>
      </c>
      <c r="I130" s="15">
        <v>1521.2</v>
      </c>
      <c r="J130" s="15">
        <v>6161</v>
      </c>
      <c r="K130" s="15">
        <v>2879</v>
      </c>
      <c r="L130" s="15">
        <v>19</v>
      </c>
      <c r="M130" s="15">
        <v>115</v>
      </c>
      <c r="N130" s="16" t="s">
        <v>34</v>
      </c>
      <c r="O130" s="15">
        <v>557</v>
      </c>
      <c r="P130" s="15">
        <v>96</v>
      </c>
      <c r="Q130" s="16" t="s">
        <v>34</v>
      </c>
      <c r="R130" s="16" t="s">
        <v>34</v>
      </c>
      <c r="S130" s="16" t="s">
        <v>34</v>
      </c>
      <c r="T130" s="16" t="s">
        <v>34</v>
      </c>
      <c r="U130" s="16" t="s">
        <v>34</v>
      </c>
      <c r="V130" s="16" t="s">
        <v>34</v>
      </c>
      <c r="W130" s="16" t="s">
        <v>34</v>
      </c>
      <c r="X130" s="16" t="s">
        <v>34</v>
      </c>
    </row>
    <row r="131" spans="2:24" ht="25.5">
      <c r="B131" s="18" t="s">
        <v>3</v>
      </c>
      <c r="C131" s="17">
        <v>602.07021021505375</v>
      </c>
      <c r="D131" s="17">
        <v>511.50672795698921</v>
      </c>
      <c r="E131" s="17">
        <v>367.40749999999997</v>
      </c>
      <c r="F131" s="17">
        <v>365.18667499999998</v>
      </c>
      <c r="G131" s="17">
        <v>0</v>
      </c>
      <c r="H131" s="16">
        <v>4130330</v>
      </c>
      <c r="I131" s="16">
        <v>45636</v>
      </c>
      <c r="J131" s="17">
        <v>198.74193548387098</v>
      </c>
      <c r="K131" s="17">
        <v>92.870967741935488</v>
      </c>
      <c r="L131" s="17">
        <v>0.61290322580645162</v>
      </c>
      <c r="M131" s="17">
        <v>3.7096774193548385</v>
      </c>
      <c r="N131" s="34">
        <f>AVERAGE(N99:N129)</f>
        <v>3.4910396390069084E-2</v>
      </c>
      <c r="O131" s="17">
        <v>17.967741935483872</v>
      </c>
      <c r="P131" s="17">
        <v>3.096774193548387</v>
      </c>
      <c r="Q131" s="34">
        <f>AVERAGE(Q99:Q129)</f>
        <v>9.5396160429641108E-2</v>
      </c>
      <c r="R131" s="34">
        <f>AVERAGE(R99:R129)</f>
        <v>4.0955401022179433E-3</v>
      </c>
      <c r="S131" s="34">
        <f>AVERAGE(S99:S129)</f>
        <v>3.1984209049666222E-2</v>
      </c>
      <c r="T131" s="34">
        <f t="shared" ref="T131:X131" si="38">AVERAGE(T99:T129)</f>
        <v>3.5899715110941004E-4</v>
      </c>
      <c r="U131" s="17">
        <f t="shared" si="38"/>
        <v>0</v>
      </c>
      <c r="V131" s="17">
        <f t="shared" si="38"/>
        <v>0</v>
      </c>
      <c r="W131" s="17">
        <f t="shared" si="38"/>
        <v>100</v>
      </c>
      <c r="X131" s="17">
        <f t="shared" si="38"/>
        <v>100</v>
      </c>
    </row>
    <row r="134" spans="2:24" ht="25.5" customHeight="1">
      <c r="B134" s="28">
        <v>44621</v>
      </c>
      <c r="C134" s="37" t="s">
        <v>41</v>
      </c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9"/>
    </row>
    <row r="135" spans="2:24" ht="156">
      <c r="B135" s="18"/>
      <c r="C135" s="11"/>
      <c r="D135" s="9" t="s">
        <v>38</v>
      </c>
      <c r="E135" s="9" t="s">
        <v>39</v>
      </c>
      <c r="F135" s="9" t="s">
        <v>40</v>
      </c>
      <c r="G135" s="9" t="s">
        <v>14</v>
      </c>
      <c r="H135" s="9" t="s">
        <v>15</v>
      </c>
      <c r="I135" s="9" t="s">
        <v>16</v>
      </c>
      <c r="J135" s="9" t="s">
        <v>19</v>
      </c>
      <c r="K135" s="9" t="s">
        <v>20</v>
      </c>
      <c r="L135" s="9" t="s">
        <v>21</v>
      </c>
      <c r="M135" s="22" t="s">
        <v>23</v>
      </c>
      <c r="N135" s="9" t="s">
        <v>24</v>
      </c>
    </row>
    <row r="136" spans="2:24">
      <c r="B136" s="18"/>
      <c r="C136" s="11" t="s">
        <v>25</v>
      </c>
      <c r="D136" s="11" t="s">
        <v>25</v>
      </c>
      <c r="E136" s="11" t="s">
        <v>25</v>
      </c>
      <c r="F136" s="11" t="s">
        <v>25</v>
      </c>
      <c r="G136" s="11" t="s">
        <v>26</v>
      </c>
      <c r="H136" s="11" t="s">
        <v>27</v>
      </c>
      <c r="I136" s="11" t="s">
        <v>28</v>
      </c>
      <c r="J136" s="11" t="s">
        <v>28</v>
      </c>
      <c r="K136" s="11" t="s">
        <v>30</v>
      </c>
      <c r="L136" s="11" t="s">
        <v>31</v>
      </c>
      <c r="M136" s="23" t="s">
        <v>32</v>
      </c>
      <c r="N136" s="11" t="s">
        <v>33</v>
      </c>
    </row>
    <row r="137" spans="2:24">
      <c r="B137" s="18" t="s">
        <v>2</v>
      </c>
      <c r="C137" s="15">
        <f>SUM(C130:D130)</f>
        <v>155582.75900000002</v>
      </c>
      <c r="D137" s="15">
        <f>D130</f>
        <v>52525.664000000004</v>
      </c>
      <c r="E137" s="15">
        <f t="shared" ref="E137:F137" si="39">E130</f>
        <v>44943.014000000003</v>
      </c>
      <c r="F137" s="15">
        <f t="shared" si="39"/>
        <v>7582.65</v>
      </c>
      <c r="G137" s="15">
        <f>SUM(H130:I130)</f>
        <v>139198.867</v>
      </c>
      <c r="H137" s="15">
        <f>SUM(J130:K130)</f>
        <v>9040</v>
      </c>
      <c r="I137" s="15">
        <f>SUM(L130:M130)</f>
        <v>134</v>
      </c>
      <c r="J137" s="15">
        <f>SUM(O130:P130)</f>
        <v>653</v>
      </c>
      <c r="K137" s="16" t="s">
        <v>34</v>
      </c>
      <c r="L137" s="16" t="s">
        <v>34</v>
      </c>
      <c r="M137" s="24" t="s">
        <v>34</v>
      </c>
      <c r="N137" s="16" t="s">
        <v>34</v>
      </c>
    </row>
    <row r="138" spans="2:24" ht="25.5">
      <c r="B138" s="18" t="s">
        <v>3</v>
      </c>
      <c r="C138" s="21">
        <f>AVERAGE(C131:D131)</f>
        <v>556.78846908602145</v>
      </c>
      <c r="D138" s="21">
        <f>D131</f>
        <v>511.50672795698921</v>
      </c>
      <c r="E138" s="21">
        <f t="shared" ref="E138:F138" si="40">E131</f>
        <v>367.40749999999997</v>
      </c>
      <c r="F138" s="21">
        <f t="shared" si="40"/>
        <v>365.18667499999998</v>
      </c>
      <c r="G138" s="21">
        <f>AVERAGE(H131:I131)</f>
        <v>2087983</v>
      </c>
      <c r="H138" s="21">
        <f>AVERAGE(J131:K131)</f>
        <v>145.80645161290323</v>
      </c>
      <c r="I138" s="21">
        <f>AVERAGE(L131:M131)</f>
        <v>2.161290322580645</v>
      </c>
      <c r="J138" s="21">
        <f>AVERAGE(O131:P131)</f>
        <v>10.53225806451613</v>
      </c>
      <c r="K138" s="34">
        <f>AVERAGE(Q131,S131)</f>
        <v>6.3690184739653669E-2</v>
      </c>
      <c r="L138" s="34">
        <f>AVERAGE(R131,T131)</f>
        <v>2.2272686266636768E-3</v>
      </c>
      <c r="M138" s="25">
        <f>AVERAGE(U131:V131)</f>
        <v>0</v>
      </c>
      <c r="N138" s="21">
        <f>AVERAGE(W131:X131)</f>
        <v>100</v>
      </c>
    </row>
  </sheetData>
  <mergeCells count="3">
    <mergeCell ref="C134:N134"/>
    <mergeCell ref="C44:N44"/>
    <mergeCell ref="C89:N8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7"/>
  <sheetViews>
    <sheetView workbookViewId="0">
      <selection activeCell="E175" sqref="E175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0.28515625" style="1" bestFit="1" customWidth="1"/>
    <col min="9" max="9" width="22.425781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t="25.5">
      <c r="B2" s="5" t="s">
        <v>7</v>
      </c>
      <c r="C2" s="2" t="s">
        <v>37</v>
      </c>
      <c r="D2" s="40" t="s">
        <v>43</v>
      </c>
      <c r="E2" s="41"/>
      <c r="F2" s="42"/>
      <c r="G2" s="40" t="s">
        <v>45</v>
      </c>
      <c r="H2" s="41"/>
      <c r="I2" s="41"/>
      <c r="J2" s="41"/>
      <c r="K2" s="41"/>
      <c r="L2" s="42"/>
    </row>
    <row r="3" spans="2:12" ht="48">
      <c r="B3" s="6" t="s">
        <v>13</v>
      </c>
      <c r="C3" s="8"/>
      <c r="D3" s="9" t="s">
        <v>38</v>
      </c>
      <c r="E3" s="9" t="s">
        <v>39</v>
      </c>
      <c r="F3" s="9" t="s">
        <v>40</v>
      </c>
      <c r="G3" s="9"/>
      <c r="H3" s="9" t="s">
        <v>36</v>
      </c>
      <c r="I3" s="9" t="s">
        <v>15</v>
      </c>
      <c r="J3" s="9" t="s">
        <v>22</v>
      </c>
      <c r="K3" s="9" t="s">
        <v>23</v>
      </c>
      <c r="L3" s="9" t="s">
        <v>24</v>
      </c>
    </row>
    <row r="4" spans="2:12">
      <c r="B4" s="3" t="s">
        <v>1</v>
      </c>
      <c r="C4" s="11" t="s">
        <v>25</v>
      </c>
      <c r="D4" s="11" t="s">
        <v>25</v>
      </c>
      <c r="E4" s="11" t="s">
        <v>25</v>
      </c>
      <c r="F4" s="11" t="s">
        <v>25</v>
      </c>
      <c r="G4" s="11" t="s">
        <v>26</v>
      </c>
      <c r="H4" s="11" t="s">
        <v>28</v>
      </c>
      <c r="I4" s="11" t="s">
        <v>27</v>
      </c>
      <c r="J4" s="11" t="s">
        <v>30</v>
      </c>
      <c r="K4" s="11" t="s">
        <v>32</v>
      </c>
      <c r="L4" s="11" t="s">
        <v>33</v>
      </c>
    </row>
    <row r="5" spans="2:12" ht="12.75" customHeight="1">
      <c r="B5" s="19">
        <v>43831</v>
      </c>
      <c r="C5" s="12">
        <v>1496.194</v>
      </c>
      <c r="D5" s="12">
        <v>1313.8833333333334</v>
      </c>
      <c r="E5" s="12">
        <v>1769.6599999999999</v>
      </c>
      <c r="F5" s="12">
        <v>1038.8</v>
      </c>
      <c r="G5" s="4">
        <v>0</v>
      </c>
      <c r="H5" s="4">
        <v>7</v>
      </c>
      <c r="I5" s="4">
        <v>4058</v>
      </c>
      <c r="J5" s="33">
        <f>H5/I5</f>
        <v>1.7249876786594382E-3</v>
      </c>
      <c r="K5" s="12">
        <f>G5/86400000</f>
        <v>0</v>
      </c>
      <c r="L5" s="12">
        <f>100-K5</f>
        <v>100</v>
      </c>
    </row>
    <row r="6" spans="2:12" ht="12.75" customHeight="1">
      <c r="B6" s="19">
        <v>43832</v>
      </c>
      <c r="C6" s="12">
        <v>1447.4900000000002</v>
      </c>
      <c r="D6" s="12">
        <v>1277.0966666666666</v>
      </c>
      <c r="E6" s="12">
        <v>1703.08</v>
      </c>
      <c r="F6" s="12">
        <v>1033.5999999999999</v>
      </c>
      <c r="G6" s="4">
        <v>0</v>
      </c>
      <c r="H6" s="4">
        <v>26</v>
      </c>
      <c r="I6" s="4">
        <v>5609</v>
      </c>
      <c r="J6" s="33">
        <f t="shared" ref="J6:J34" si="0">H6/I6</f>
        <v>4.6354073809948297E-3</v>
      </c>
      <c r="K6" s="12">
        <f t="shared" ref="K6:K34" si="1">G6/86400000</f>
        <v>0</v>
      </c>
      <c r="L6" s="12">
        <f t="shared" ref="L6:L34" si="2">100-K6</f>
        <v>100</v>
      </c>
    </row>
    <row r="7" spans="2:12" ht="12.75" customHeight="1">
      <c r="B7" s="30">
        <v>43833</v>
      </c>
      <c r="C7" s="12">
        <v>1745.25</v>
      </c>
      <c r="D7" s="12">
        <v>1593.7366666666667</v>
      </c>
      <c r="E7" s="12">
        <v>1972.52</v>
      </c>
      <c r="F7" s="12">
        <v>1046.83</v>
      </c>
      <c r="G7" s="4">
        <v>0</v>
      </c>
      <c r="H7" s="4">
        <v>128</v>
      </c>
      <c r="I7" s="4">
        <v>37427</v>
      </c>
      <c r="J7" s="33">
        <f t="shared" si="0"/>
        <v>3.4199909156491302E-3</v>
      </c>
      <c r="K7" s="12">
        <f t="shared" si="1"/>
        <v>0</v>
      </c>
      <c r="L7" s="12">
        <f t="shared" si="2"/>
        <v>100</v>
      </c>
    </row>
    <row r="8" spans="2:12" ht="12.75" customHeight="1">
      <c r="B8" s="30">
        <v>43834</v>
      </c>
      <c r="C8" s="12">
        <v>1577.0859999999998</v>
      </c>
      <c r="D8" s="12">
        <v>1425.5466666666664</v>
      </c>
      <c r="E8" s="12">
        <v>1804.395</v>
      </c>
      <c r="F8" s="12">
        <v>1026.76</v>
      </c>
      <c r="G8" s="4">
        <v>0</v>
      </c>
      <c r="H8" s="4">
        <v>134</v>
      </c>
      <c r="I8" s="4">
        <v>33937</v>
      </c>
      <c r="J8" s="33">
        <f t="shared" si="0"/>
        <v>3.9484927954739667E-3</v>
      </c>
      <c r="K8" s="12">
        <f t="shared" si="1"/>
        <v>0</v>
      </c>
      <c r="L8" s="12">
        <f t="shared" si="2"/>
        <v>100</v>
      </c>
    </row>
    <row r="9" spans="2:12" ht="12.75" customHeight="1">
      <c r="B9" s="30">
        <v>43835</v>
      </c>
      <c r="C9" s="12">
        <v>1524.0360000000001</v>
      </c>
      <c r="D9" s="12">
        <v>1385.6966666666667</v>
      </c>
      <c r="E9" s="12">
        <v>1731.5450000000001</v>
      </c>
      <c r="F9" s="12">
        <v>1026.97</v>
      </c>
      <c r="G9" s="4">
        <v>0</v>
      </c>
      <c r="H9" s="4">
        <v>130</v>
      </c>
      <c r="I9" s="4">
        <v>31456</v>
      </c>
      <c r="J9" s="33">
        <f t="shared" si="0"/>
        <v>4.1327568667344858E-3</v>
      </c>
      <c r="K9" s="12">
        <f t="shared" si="1"/>
        <v>0</v>
      </c>
      <c r="L9" s="12">
        <f t="shared" si="2"/>
        <v>100</v>
      </c>
    </row>
    <row r="10" spans="2:12" ht="12.75" customHeight="1">
      <c r="B10" s="30">
        <v>43836</v>
      </c>
      <c r="C10" s="12">
        <v>1462.7779999999998</v>
      </c>
      <c r="D10" s="12">
        <v>1293.5899999999999</v>
      </c>
      <c r="E10" s="12">
        <v>1716.56</v>
      </c>
      <c r="F10" s="12">
        <v>1041.45</v>
      </c>
      <c r="G10" s="4">
        <v>0</v>
      </c>
      <c r="H10" s="4">
        <v>11</v>
      </c>
      <c r="I10" s="4">
        <v>5755</v>
      </c>
      <c r="J10" s="33">
        <f t="shared" si="0"/>
        <v>1.9113814074717638E-3</v>
      </c>
      <c r="K10" s="12">
        <f t="shared" si="1"/>
        <v>0</v>
      </c>
      <c r="L10" s="12">
        <f t="shared" si="2"/>
        <v>100</v>
      </c>
    </row>
    <row r="11" spans="2:12" ht="12.75" customHeight="1">
      <c r="B11" s="30">
        <v>43837</v>
      </c>
      <c r="C11" s="12">
        <v>1558.6120000000001</v>
      </c>
      <c r="D11" s="12">
        <v>1421.8966666666665</v>
      </c>
      <c r="E11" s="12">
        <v>1763.6849999999999</v>
      </c>
      <c r="F11" s="12">
        <v>1031.43</v>
      </c>
      <c r="G11" s="4">
        <v>0</v>
      </c>
      <c r="H11" s="4">
        <v>95</v>
      </c>
      <c r="I11" s="4">
        <v>22922</v>
      </c>
      <c r="J11" s="33">
        <f t="shared" si="0"/>
        <v>4.144490009597766E-3</v>
      </c>
      <c r="K11" s="12">
        <f t="shared" si="1"/>
        <v>0</v>
      </c>
      <c r="L11" s="12">
        <f t="shared" si="2"/>
        <v>100</v>
      </c>
    </row>
    <row r="12" spans="2:12" ht="12.75" customHeight="1">
      <c r="B12" s="19">
        <v>43838</v>
      </c>
      <c r="C12" s="12">
        <v>1525.086</v>
      </c>
      <c r="D12" s="12">
        <v>1383.3700000000001</v>
      </c>
      <c r="E12" s="12">
        <v>1737.6599999999999</v>
      </c>
      <c r="F12" s="12">
        <v>1054.72</v>
      </c>
      <c r="G12" s="4">
        <v>0</v>
      </c>
      <c r="H12" s="4">
        <v>35</v>
      </c>
      <c r="I12" s="4">
        <v>6089</v>
      </c>
      <c r="J12" s="33">
        <f t="shared" si="0"/>
        <v>5.7480702906881264E-3</v>
      </c>
      <c r="K12" s="12">
        <f t="shared" si="1"/>
        <v>0</v>
      </c>
      <c r="L12" s="12">
        <f t="shared" si="2"/>
        <v>100</v>
      </c>
    </row>
    <row r="13" spans="2:12" ht="12.75" customHeight="1">
      <c r="B13" s="19">
        <v>43839</v>
      </c>
      <c r="C13" s="12">
        <v>1445.9580000000001</v>
      </c>
      <c r="D13" s="12">
        <v>1307.1466666666668</v>
      </c>
      <c r="E13" s="12">
        <v>1654.175</v>
      </c>
      <c r="F13" s="12">
        <v>1045.2</v>
      </c>
      <c r="G13" s="4">
        <v>0</v>
      </c>
      <c r="H13" s="4">
        <v>12</v>
      </c>
      <c r="I13" s="4">
        <v>5427</v>
      </c>
      <c r="J13" s="33">
        <f t="shared" si="0"/>
        <v>2.2111663902708678E-3</v>
      </c>
      <c r="K13" s="12">
        <f t="shared" si="1"/>
        <v>0</v>
      </c>
      <c r="L13" s="12">
        <f t="shared" si="2"/>
        <v>100</v>
      </c>
    </row>
    <row r="14" spans="2:12" ht="12.75" customHeight="1">
      <c r="B14" s="30">
        <v>43840</v>
      </c>
      <c r="C14" s="12">
        <v>1592.0540000000001</v>
      </c>
      <c r="D14" s="12">
        <v>1471.3133333333335</v>
      </c>
      <c r="E14" s="12">
        <v>1773.165</v>
      </c>
      <c r="F14" s="12">
        <v>1028.56</v>
      </c>
      <c r="G14" s="4">
        <v>0</v>
      </c>
      <c r="H14" s="4">
        <v>128</v>
      </c>
      <c r="I14" s="4">
        <v>48865</v>
      </c>
      <c r="J14" s="33">
        <f t="shared" si="0"/>
        <v>2.6194617824618848E-3</v>
      </c>
      <c r="K14" s="12">
        <f t="shared" si="1"/>
        <v>0</v>
      </c>
      <c r="L14" s="12">
        <f t="shared" si="2"/>
        <v>100</v>
      </c>
    </row>
    <row r="15" spans="2:12" ht="12.75" customHeight="1">
      <c r="B15" s="30">
        <v>43841</v>
      </c>
      <c r="C15" s="12">
        <v>1539.4999999999998</v>
      </c>
      <c r="D15" s="12">
        <v>1405.5133333333333</v>
      </c>
      <c r="E15" s="12">
        <v>1740.48</v>
      </c>
      <c r="F15" s="12">
        <v>1025.58</v>
      </c>
      <c r="G15" s="4">
        <v>0</v>
      </c>
      <c r="H15" s="4">
        <v>147</v>
      </c>
      <c r="I15" s="4">
        <v>38065</v>
      </c>
      <c r="J15" s="33">
        <f t="shared" si="0"/>
        <v>3.8618153159070013E-3</v>
      </c>
      <c r="K15" s="12">
        <f t="shared" si="1"/>
        <v>0</v>
      </c>
      <c r="L15" s="12">
        <f t="shared" si="2"/>
        <v>100</v>
      </c>
    </row>
    <row r="16" spans="2:12" ht="12.75" customHeight="1">
      <c r="B16" s="30">
        <v>43842</v>
      </c>
      <c r="C16" s="12">
        <v>1541.298</v>
      </c>
      <c r="D16" s="12">
        <v>1414.1599999999999</v>
      </c>
      <c r="E16" s="12">
        <v>1732.0050000000001</v>
      </c>
      <c r="F16" s="12">
        <v>1023.36</v>
      </c>
      <c r="G16" s="4">
        <v>0</v>
      </c>
      <c r="H16" s="4">
        <v>108</v>
      </c>
      <c r="I16" s="4">
        <v>35727</v>
      </c>
      <c r="J16" s="33">
        <f t="shared" si="0"/>
        <v>3.0229238391132757E-3</v>
      </c>
      <c r="K16" s="12">
        <f t="shared" si="1"/>
        <v>0</v>
      </c>
      <c r="L16" s="12">
        <f t="shared" si="2"/>
        <v>100</v>
      </c>
    </row>
    <row r="17" spans="2:12" ht="12.75" customHeight="1">
      <c r="B17" s="30">
        <v>43843</v>
      </c>
      <c r="C17" s="12">
        <v>1624.288</v>
      </c>
      <c r="D17" s="12">
        <v>1486.7066666666667</v>
      </c>
      <c r="E17" s="12">
        <v>1830.6599999999999</v>
      </c>
      <c r="F17" s="12">
        <v>1026.58</v>
      </c>
      <c r="G17" s="4">
        <v>0</v>
      </c>
      <c r="H17" s="4">
        <v>134</v>
      </c>
      <c r="I17" s="4">
        <v>34396</v>
      </c>
      <c r="J17" s="33">
        <f t="shared" si="0"/>
        <v>3.895801837422956E-3</v>
      </c>
      <c r="K17" s="12">
        <f t="shared" si="1"/>
        <v>0</v>
      </c>
      <c r="L17" s="12">
        <f t="shared" si="2"/>
        <v>100</v>
      </c>
    </row>
    <row r="18" spans="2:12" ht="12.75" customHeight="1">
      <c r="B18" s="30">
        <v>43844</v>
      </c>
      <c r="C18" s="12">
        <v>1593.6599999999999</v>
      </c>
      <c r="D18" s="12">
        <v>1468.1866666666665</v>
      </c>
      <c r="E18" s="12">
        <v>1781.87</v>
      </c>
      <c r="F18" s="12">
        <v>1024.51</v>
      </c>
      <c r="G18" s="4">
        <v>0</v>
      </c>
      <c r="H18" s="4">
        <v>142</v>
      </c>
      <c r="I18" s="4">
        <v>32184</v>
      </c>
      <c r="J18" s="33">
        <f t="shared" si="0"/>
        <v>4.4121302510564259E-3</v>
      </c>
      <c r="K18" s="12">
        <f t="shared" si="1"/>
        <v>0</v>
      </c>
      <c r="L18" s="12">
        <f t="shared" si="2"/>
        <v>100</v>
      </c>
    </row>
    <row r="19" spans="2:12" ht="12.75" customHeight="1">
      <c r="B19" s="19">
        <v>43845</v>
      </c>
      <c r="C19" s="12">
        <v>1486.8780000000002</v>
      </c>
      <c r="D19" s="12">
        <v>1362.3866666666665</v>
      </c>
      <c r="E19" s="12">
        <v>1673.615</v>
      </c>
      <c r="F19" s="12">
        <v>1046.3699999999999</v>
      </c>
      <c r="G19" s="4">
        <v>0</v>
      </c>
      <c r="H19" s="4">
        <v>21</v>
      </c>
      <c r="I19" s="4">
        <v>5880</v>
      </c>
      <c r="J19" s="33">
        <f t="shared" si="0"/>
        <v>3.5714285714285713E-3</v>
      </c>
      <c r="K19" s="12">
        <f t="shared" si="1"/>
        <v>0</v>
      </c>
      <c r="L19" s="12">
        <f t="shared" si="2"/>
        <v>100</v>
      </c>
    </row>
    <row r="20" spans="2:12" ht="12.75" customHeight="1">
      <c r="B20" s="19">
        <v>43846</v>
      </c>
      <c r="C20" s="12">
        <v>1406.3679999999999</v>
      </c>
      <c r="D20" s="12">
        <v>1236.9866666666667</v>
      </c>
      <c r="E20" s="12">
        <v>1660.44</v>
      </c>
      <c r="F20" s="12">
        <v>1035.48</v>
      </c>
      <c r="G20" s="4">
        <v>0</v>
      </c>
      <c r="H20" s="4">
        <v>5</v>
      </c>
      <c r="I20" s="4">
        <v>4897</v>
      </c>
      <c r="J20" s="33">
        <f t="shared" si="0"/>
        <v>1.0210332856851133E-3</v>
      </c>
      <c r="K20" s="12">
        <f t="shared" si="1"/>
        <v>0</v>
      </c>
      <c r="L20" s="12">
        <f t="shared" si="2"/>
        <v>100</v>
      </c>
    </row>
    <row r="21" spans="2:12" ht="12.75" customHeight="1">
      <c r="B21" s="30">
        <v>43847</v>
      </c>
      <c r="C21" s="12">
        <v>1538.15</v>
      </c>
      <c r="D21" s="12">
        <v>1375.0800000000002</v>
      </c>
      <c r="E21" s="12">
        <v>1782.7550000000001</v>
      </c>
      <c r="F21" s="12">
        <v>1023.74</v>
      </c>
      <c r="G21" s="4">
        <v>0</v>
      </c>
      <c r="H21" s="4">
        <v>138</v>
      </c>
      <c r="I21" s="4">
        <v>39650</v>
      </c>
      <c r="J21" s="33">
        <f t="shared" si="0"/>
        <v>3.4804539722572509E-3</v>
      </c>
      <c r="K21" s="12">
        <f t="shared" si="1"/>
        <v>0</v>
      </c>
      <c r="L21" s="12">
        <f t="shared" si="2"/>
        <v>100</v>
      </c>
    </row>
    <row r="22" spans="2:12" ht="12.75" customHeight="1">
      <c r="B22" s="30">
        <v>43848</v>
      </c>
      <c r="C22" s="12">
        <v>1562.8200000000002</v>
      </c>
      <c r="D22" s="12">
        <v>1389.1966666666667</v>
      </c>
      <c r="E22" s="12">
        <v>1823.2550000000001</v>
      </c>
      <c r="F22" s="12">
        <v>1025.95</v>
      </c>
      <c r="G22" s="4">
        <v>0</v>
      </c>
      <c r="H22" s="4">
        <v>167</v>
      </c>
      <c r="I22" s="4">
        <v>34322</v>
      </c>
      <c r="J22" s="33">
        <f t="shared" si="0"/>
        <v>4.8656838179593261E-3</v>
      </c>
      <c r="K22" s="12">
        <f t="shared" si="1"/>
        <v>0</v>
      </c>
      <c r="L22" s="12">
        <f t="shared" si="2"/>
        <v>100</v>
      </c>
    </row>
    <row r="23" spans="2:12" ht="12.75" customHeight="1">
      <c r="B23" s="30">
        <v>43849</v>
      </c>
      <c r="C23" s="12">
        <v>1484.11</v>
      </c>
      <c r="D23" s="12">
        <v>1343.61</v>
      </c>
      <c r="E23" s="12">
        <v>1694.8600000000001</v>
      </c>
      <c r="F23" s="12">
        <v>1028.29</v>
      </c>
      <c r="G23" s="4">
        <v>0</v>
      </c>
      <c r="H23" s="4">
        <v>123</v>
      </c>
      <c r="I23" s="4">
        <v>30861</v>
      </c>
      <c r="J23" s="33">
        <f t="shared" si="0"/>
        <v>3.9856129094974239E-3</v>
      </c>
      <c r="K23" s="12">
        <f t="shared" si="1"/>
        <v>0</v>
      </c>
      <c r="L23" s="12">
        <f t="shared" si="2"/>
        <v>100</v>
      </c>
    </row>
    <row r="24" spans="2:12" ht="12.75" customHeight="1">
      <c r="B24" s="30">
        <v>43850</v>
      </c>
      <c r="C24" s="12">
        <v>1495.5780000000002</v>
      </c>
      <c r="D24" s="12">
        <v>1367.89</v>
      </c>
      <c r="E24" s="12">
        <v>1687.1100000000001</v>
      </c>
      <c r="F24" s="12">
        <v>1027.17</v>
      </c>
      <c r="G24" s="4">
        <v>0</v>
      </c>
      <c r="H24" s="4">
        <v>182</v>
      </c>
      <c r="I24" s="4">
        <v>29538</v>
      </c>
      <c r="J24" s="33">
        <f t="shared" si="0"/>
        <v>6.1615546076240774E-3</v>
      </c>
      <c r="K24" s="12">
        <f t="shared" si="1"/>
        <v>0</v>
      </c>
      <c r="L24" s="12">
        <f t="shared" si="2"/>
        <v>100</v>
      </c>
    </row>
    <row r="25" spans="2:12" ht="12.75" customHeight="1">
      <c r="B25" s="30">
        <v>43851</v>
      </c>
      <c r="C25" s="12">
        <v>1510.5239999999999</v>
      </c>
      <c r="D25" s="12">
        <v>1362.8266666666666</v>
      </c>
      <c r="E25" s="12">
        <v>1732.07</v>
      </c>
      <c r="F25" s="12">
        <v>1029.7</v>
      </c>
      <c r="G25" s="4">
        <v>0</v>
      </c>
      <c r="H25" s="4">
        <v>134</v>
      </c>
      <c r="I25" s="4">
        <v>28078</v>
      </c>
      <c r="J25" s="33">
        <f t="shared" si="0"/>
        <v>4.7724196880119668E-3</v>
      </c>
      <c r="K25" s="12">
        <f t="shared" si="1"/>
        <v>0</v>
      </c>
      <c r="L25" s="12">
        <f t="shared" si="2"/>
        <v>100</v>
      </c>
    </row>
    <row r="26" spans="2:12" ht="12.75" customHeight="1">
      <c r="B26" s="19">
        <v>43852</v>
      </c>
      <c r="C26" s="12">
        <v>1398.1699999999998</v>
      </c>
      <c r="D26" s="12">
        <v>1241.5366666666666</v>
      </c>
      <c r="E26" s="12">
        <v>1633.12</v>
      </c>
      <c r="F26" s="12">
        <v>1041.9000000000001</v>
      </c>
      <c r="G26" s="4">
        <v>0</v>
      </c>
      <c r="H26" s="4">
        <v>11</v>
      </c>
      <c r="I26" s="4">
        <v>3646</v>
      </c>
      <c r="J26" s="33">
        <f t="shared" si="0"/>
        <v>3.0170049369171695E-3</v>
      </c>
      <c r="K26" s="12">
        <f t="shared" si="1"/>
        <v>0</v>
      </c>
      <c r="L26" s="12">
        <f t="shared" si="2"/>
        <v>100</v>
      </c>
    </row>
    <row r="27" spans="2:12" ht="12.75" customHeight="1">
      <c r="B27" s="19">
        <v>43853</v>
      </c>
      <c r="C27" s="12">
        <v>1363.8359999999998</v>
      </c>
      <c r="D27" s="12">
        <v>1224.9333333333334</v>
      </c>
      <c r="E27" s="12">
        <v>1572.19</v>
      </c>
      <c r="F27" s="12">
        <v>1034.3499999999999</v>
      </c>
      <c r="G27" s="4">
        <v>0</v>
      </c>
      <c r="H27" s="4">
        <v>6</v>
      </c>
      <c r="I27" s="4">
        <v>4697</v>
      </c>
      <c r="J27" s="33">
        <f t="shared" si="0"/>
        <v>1.2774111134766872E-3</v>
      </c>
      <c r="K27" s="12">
        <f t="shared" si="1"/>
        <v>0</v>
      </c>
      <c r="L27" s="12">
        <f t="shared" si="2"/>
        <v>100</v>
      </c>
    </row>
    <row r="28" spans="2:12" ht="12.75" customHeight="1">
      <c r="B28" s="30">
        <v>43854</v>
      </c>
      <c r="C28" s="12">
        <v>1472.3239999999998</v>
      </c>
      <c r="D28" s="12">
        <v>1368.46</v>
      </c>
      <c r="E28" s="12">
        <v>1628.12</v>
      </c>
      <c r="F28" s="12">
        <v>1031.3699999999999</v>
      </c>
      <c r="G28" s="4">
        <v>0</v>
      </c>
      <c r="H28" s="4">
        <v>169</v>
      </c>
      <c r="I28" s="4">
        <v>33125</v>
      </c>
      <c r="J28" s="33">
        <f t="shared" si="0"/>
        <v>5.1018867924528298E-3</v>
      </c>
      <c r="K28" s="12">
        <f t="shared" si="1"/>
        <v>0</v>
      </c>
      <c r="L28" s="12">
        <f t="shared" si="2"/>
        <v>100</v>
      </c>
    </row>
    <row r="29" spans="2:12" ht="12.75" customHeight="1">
      <c r="B29" s="30">
        <v>43855</v>
      </c>
      <c r="C29" s="12">
        <v>1445.0119999999999</v>
      </c>
      <c r="D29" s="12">
        <v>1309.7166666666667</v>
      </c>
      <c r="E29" s="12">
        <v>1647.9549999999999</v>
      </c>
      <c r="F29" s="12">
        <v>1026.1199999999999</v>
      </c>
      <c r="G29" s="4">
        <v>0</v>
      </c>
      <c r="H29" s="4">
        <v>167</v>
      </c>
      <c r="I29" s="4">
        <v>32535</v>
      </c>
      <c r="J29" s="33">
        <f t="shared" si="0"/>
        <v>5.1329337636391581E-3</v>
      </c>
      <c r="K29" s="12">
        <f t="shared" si="1"/>
        <v>0</v>
      </c>
      <c r="L29" s="12">
        <f t="shared" si="2"/>
        <v>100</v>
      </c>
    </row>
    <row r="30" spans="2:12" ht="12.75" customHeight="1">
      <c r="B30" s="30">
        <v>43856</v>
      </c>
      <c r="C30" s="12">
        <v>1424.068</v>
      </c>
      <c r="D30" s="12">
        <v>1300.4433333333334</v>
      </c>
      <c r="E30" s="12">
        <v>1609.5050000000001</v>
      </c>
      <c r="F30" s="12">
        <v>1025.5899999999999</v>
      </c>
      <c r="G30" s="4">
        <v>0</v>
      </c>
      <c r="H30" s="4">
        <v>125</v>
      </c>
      <c r="I30" s="4">
        <v>31783</v>
      </c>
      <c r="J30" s="33">
        <f t="shared" si="0"/>
        <v>3.9329201145266333E-3</v>
      </c>
      <c r="K30" s="12">
        <f t="shared" si="1"/>
        <v>0</v>
      </c>
      <c r="L30" s="12">
        <f t="shared" si="2"/>
        <v>100</v>
      </c>
    </row>
    <row r="31" spans="2:12" ht="12.75" customHeight="1">
      <c r="B31" s="30">
        <v>43857</v>
      </c>
      <c r="C31" s="12">
        <v>1415.2080000000001</v>
      </c>
      <c r="D31" s="12">
        <v>1305.6866666666667</v>
      </c>
      <c r="E31" s="12">
        <v>1579.49</v>
      </c>
      <c r="F31" s="12">
        <v>1025.72</v>
      </c>
      <c r="G31" s="4">
        <v>0</v>
      </c>
      <c r="H31" s="4">
        <v>162</v>
      </c>
      <c r="I31" s="4">
        <v>32470</v>
      </c>
      <c r="J31" s="33">
        <f t="shared" si="0"/>
        <v>4.9892208192177396E-3</v>
      </c>
      <c r="K31" s="12">
        <f t="shared" si="1"/>
        <v>0</v>
      </c>
      <c r="L31" s="12">
        <f t="shared" si="2"/>
        <v>100</v>
      </c>
    </row>
    <row r="32" spans="2:12" ht="12.75" customHeight="1">
      <c r="B32" s="30">
        <v>43858</v>
      </c>
      <c r="C32" s="12">
        <v>1430.8820000000001</v>
      </c>
      <c r="D32" s="12">
        <v>1304.3966666666668</v>
      </c>
      <c r="E32" s="12">
        <v>1620.6100000000001</v>
      </c>
      <c r="F32" s="12">
        <v>1023.84</v>
      </c>
      <c r="G32" s="4">
        <v>0</v>
      </c>
      <c r="H32" s="4">
        <v>120</v>
      </c>
      <c r="I32" s="4">
        <v>31867</v>
      </c>
      <c r="J32" s="33">
        <f t="shared" si="0"/>
        <v>3.7656509869143629E-3</v>
      </c>
      <c r="K32" s="12">
        <f t="shared" si="1"/>
        <v>0</v>
      </c>
      <c r="L32" s="12">
        <f t="shared" si="2"/>
        <v>100</v>
      </c>
    </row>
    <row r="33" spans="2:12" ht="12.75" customHeight="1">
      <c r="B33" s="19">
        <v>43859</v>
      </c>
      <c r="C33" s="12">
        <v>1452.4780000000001</v>
      </c>
      <c r="D33" s="12">
        <v>1343.09</v>
      </c>
      <c r="E33" s="12">
        <v>1616.56</v>
      </c>
      <c r="F33" s="12">
        <v>1038.23</v>
      </c>
      <c r="G33" s="4">
        <v>0</v>
      </c>
      <c r="H33" s="4">
        <v>9</v>
      </c>
      <c r="I33" s="4">
        <v>5682</v>
      </c>
      <c r="J33" s="33">
        <f t="shared" si="0"/>
        <v>1.5839493136219642E-3</v>
      </c>
      <c r="K33" s="12">
        <f t="shared" si="1"/>
        <v>0</v>
      </c>
      <c r="L33" s="12">
        <f t="shared" si="2"/>
        <v>100</v>
      </c>
    </row>
    <row r="34" spans="2:12" ht="12.75" customHeight="1">
      <c r="B34" s="19">
        <v>43860</v>
      </c>
      <c r="C34" s="12">
        <v>1352.45</v>
      </c>
      <c r="D34" s="12">
        <v>1207.3133333333333</v>
      </c>
      <c r="E34" s="12">
        <v>1570.155</v>
      </c>
      <c r="F34" s="12">
        <v>1034.8599999999999</v>
      </c>
      <c r="G34" s="4">
        <v>0</v>
      </c>
      <c r="H34" s="4">
        <v>6</v>
      </c>
      <c r="I34" s="4">
        <v>5207</v>
      </c>
      <c r="J34" s="33">
        <f t="shared" si="0"/>
        <v>1.1522949875168043E-3</v>
      </c>
      <c r="K34" s="12">
        <f t="shared" si="1"/>
        <v>0</v>
      </c>
      <c r="L34" s="12">
        <f t="shared" si="2"/>
        <v>100</v>
      </c>
    </row>
    <row r="35" spans="2:12" ht="12.75" customHeight="1">
      <c r="B35" s="30">
        <v>43861</v>
      </c>
      <c r="C35" s="12">
        <v>1464.146</v>
      </c>
      <c r="D35" s="12">
        <v>1342.9033333333334</v>
      </c>
      <c r="E35" s="12">
        <v>1646.01</v>
      </c>
      <c r="F35" s="12">
        <v>1028.79</v>
      </c>
      <c r="G35" s="4">
        <v>1200000</v>
      </c>
      <c r="H35" s="4">
        <v>150</v>
      </c>
      <c r="I35" s="4">
        <v>42970</v>
      </c>
      <c r="J35" s="33">
        <f t="shared" ref="J35" si="3">H35/I35</f>
        <v>3.4908075401442868E-3</v>
      </c>
      <c r="K35" s="12">
        <f t="shared" ref="K35" si="4">G35/86400000</f>
        <v>1.3888888888888888E-2</v>
      </c>
      <c r="L35" s="12">
        <f t="shared" ref="L35" si="5">100-K35</f>
        <v>99.986111111111114</v>
      </c>
    </row>
    <row r="36" spans="2:12">
      <c r="B36" s="14" t="s">
        <v>2</v>
      </c>
      <c r="C36" s="15">
        <v>231881.46000000002</v>
      </c>
      <c r="D36" s="15">
        <v>126102.90000000002</v>
      </c>
      <c r="E36" s="15">
        <v>105778.56</v>
      </c>
      <c r="F36" s="15">
        <v>32001.820000000007</v>
      </c>
      <c r="G36" s="15">
        <f t="shared" ref="G36" si="6">SUM(G5:G35)</f>
        <v>1200000</v>
      </c>
      <c r="H36" s="15">
        <v>2932</v>
      </c>
      <c r="I36" s="15">
        <v>739125</v>
      </c>
      <c r="J36" s="29" t="s">
        <v>34</v>
      </c>
      <c r="K36" s="16" t="s">
        <v>34</v>
      </c>
      <c r="L36" s="16" t="s">
        <v>34</v>
      </c>
    </row>
    <row r="37" spans="2:12" ht="25.5">
      <c r="B37" s="18" t="s">
        <v>3</v>
      </c>
      <c r="C37" s="17">
        <v>1496.0094193548387</v>
      </c>
      <c r="D37" s="17">
        <v>1355.9451612903226</v>
      </c>
      <c r="E37" s="17">
        <v>1706.105806451613</v>
      </c>
      <c r="F37" s="17">
        <v>1032.3167741935486</v>
      </c>
      <c r="G37" s="17">
        <f t="shared" ref="G37:L37" si="7">AVERAGE(G5:G35)</f>
        <v>38709.677419354841</v>
      </c>
      <c r="H37" s="21">
        <v>94.58064516129032</v>
      </c>
      <c r="I37" s="21">
        <v>23842.741935483871</v>
      </c>
      <c r="J37" s="34">
        <f t="shared" si="7"/>
        <v>3.5803594833030087E-3</v>
      </c>
      <c r="K37" s="17">
        <f t="shared" si="7"/>
        <v>4.4802867383512545E-4</v>
      </c>
      <c r="L37" s="17">
        <f t="shared" si="7"/>
        <v>99.99955197132617</v>
      </c>
    </row>
    <row r="40" spans="2:12" hidden="1">
      <c r="B40" s="1" t="s">
        <v>35</v>
      </c>
      <c r="C40" s="10">
        <v>1</v>
      </c>
      <c r="D40" s="10">
        <v>2</v>
      </c>
      <c r="E40" s="10">
        <v>3</v>
      </c>
      <c r="F40" s="10">
        <v>4</v>
      </c>
      <c r="G40" s="10">
        <v>5</v>
      </c>
      <c r="H40" s="10">
        <v>6</v>
      </c>
      <c r="I40" s="10">
        <v>7</v>
      </c>
      <c r="J40" s="10">
        <v>8</v>
      </c>
      <c r="K40" s="10">
        <v>9</v>
      </c>
      <c r="L40" s="10">
        <v>10</v>
      </c>
    </row>
    <row r="41" spans="2:12" hidden="1">
      <c r="B41" s="1" t="s">
        <v>35</v>
      </c>
      <c r="C41" s="10">
        <v>1</v>
      </c>
      <c r="D41" s="10"/>
      <c r="E41" s="10"/>
      <c r="F41" s="10"/>
      <c r="G41" s="10">
        <v>2</v>
      </c>
      <c r="H41" s="10">
        <v>3</v>
      </c>
      <c r="I41" s="10">
        <v>4</v>
      </c>
      <c r="J41" s="10">
        <v>5</v>
      </c>
      <c r="K41" s="10">
        <v>6</v>
      </c>
      <c r="L41" s="10">
        <v>7</v>
      </c>
    </row>
    <row r="42" spans="2:12" ht="25.5">
      <c r="B42" s="5" t="s">
        <v>7</v>
      </c>
      <c r="C42" s="2" t="s">
        <v>37</v>
      </c>
      <c r="D42" s="40" t="s">
        <v>43</v>
      </c>
      <c r="E42" s="41"/>
      <c r="F42" s="42"/>
      <c r="G42" s="40" t="s">
        <v>45</v>
      </c>
      <c r="H42" s="41"/>
      <c r="I42" s="41"/>
      <c r="J42" s="41"/>
      <c r="K42" s="41"/>
      <c r="L42" s="42"/>
    </row>
    <row r="43" spans="2:12" ht="48">
      <c r="B43" s="6" t="s">
        <v>13</v>
      </c>
      <c r="C43" s="8"/>
      <c r="D43" s="9" t="s">
        <v>38</v>
      </c>
      <c r="E43" s="9" t="s">
        <v>39</v>
      </c>
      <c r="F43" s="9" t="s">
        <v>40</v>
      </c>
      <c r="G43" s="9"/>
      <c r="H43" s="9" t="s">
        <v>36</v>
      </c>
      <c r="I43" s="9" t="s">
        <v>15</v>
      </c>
      <c r="J43" s="9" t="s">
        <v>22</v>
      </c>
      <c r="K43" s="9" t="s">
        <v>23</v>
      </c>
      <c r="L43" s="9" t="s">
        <v>24</v>
      </c>
    </row>
    <row r="44" spans="2:12">
      <c r="B44" s="3" t="s">
        <v>1</v>
      </c>
      <c r="C44" s="11" t="s">
        <v>25</v>
      </c>
      <c r="D44" s="11" t="s">
        <v>25</v>
      </c>
      <c r="E44" s="11" t="s">
        <v>25</v>
      </c>
      <c r="F44" s="11" t="s">
        <v>25</v>
      </c>
      <c r="G44" s="11" t="s">
        <v>26</v>
      </c>
      <c r="H44" s="11" t="s">
        <v>28</v>
      </c>
      <c r="I44" s="11" t="s">
        <v>27</v>
      </c>
      <c r="J44" s="11" t="s">
        <v>30</v>
      </c>
      <c r="K44" s="11" t="s">
        <v>32</v>
      </c>
      <c r="L44" s="11" t="s">
        <v>33</v>
      </c>
    </row>
    <row r="45" spans="2:12" ht="12.75" customHeight="1">
      <c r="B45" s="30">
        <v>43862</v>
      </c>
      <c r="C45" s="12">
        <v>1483.4599999999998</v>
      </c>
      <c r="D45" s="13">
        <v>1358.56</v>
      </c>
      <c r="E45" s="12">
        <v>1670.81</v>
      </c>
      <c r="F45" s="12">
        <v>1023.54</v>
      </c>
      <c r="G45" s="4">
        <v>0</v>
      </c>
      <c r="H45" s="4">
        <v>151</v>
      </c>
      <c r="I45" s="4">
        <v>41628</v>
      </c>
      <c r="J45" s="33">
        <f>H45/I45</f>
        <v>3.62736619582973E-3</v>
      </c>
      <c r="K45" s="12">
        <f>G45/86400000</f>
        <v>0</v>
      </c>
      <c r="L45" s="12">
        <f>100-K45</f>
        <v>100</v>
      </c>
    </row>
    <row r="46" spans="2:12" ht="12.75" customHeight="1">
      <c r="B46" s="30">
        <v>43863</v>
      </c>
      <c r="C46" s="12">
        <v>1426.184</v>
      </c>
      <c r="D46" s="13">
        <v>1306.46</v>
      </c>
      <c r="E46" s="12">
        <v>1605.77</v>
      </c>
      <c r="F46" s="12">
        <v>1024.3</v>
      </c>
      <c r="G46" s="4">
        <v>0</v>
      </c>
      <c r="H46" s="4">
        <v>148</v>
      </c>
      <c r="I46" s="4">
        <v>38241</v>
      </c>
      <c r="J46" s="33">
        <f t="shared" ref="J46:J72" si="8">H46/I46</f>
        <v>3.8701916790878899E-3</v>
      </c>
      <c r="K46" s="12">
        <f t="shared" ref="K46:K72" si="9">G46/86400000</f>
        <v>0</v>
      </c>
      <c r="L46" s="12">
        <f t="shared" ref="L46:L72" si="10">100-K46</f>
        <v>100</v>
      </c>
    </row>
    <row r="47" spans="2:12" ht="12.75" customHeight="1">
      <c r="B47" s="30">
        <v>43864</v>
      </c>
      <c r="C47" s="12">
        <v>1681.0160000000001</v>
      </c>
      <c r="D47" s="13">
        <v>1348.9433333333334</v>
      </c>
      <c r="E47" s="12">
        <v>2179.125</v>
      </c>
      <c r="F47" s="12">
        <v>1029.3900000000001</v>
      </c>
      <c r="G47" s="4">
        <v>0</v>
      </c>
      <c r="H47" s="4">
        <v>135</v>
      </c>
      <c r="I47" s="4">
        <v>34272</v>
      </c>
      <c r="J47" s="33">
        <f t="shared" si="8"/>
        <v>3.9390756302521007E-3</v>
      </c>
      <c r="K47" s="12">
        <f t="shared" si="9"/>
        <v>0</v>
      </c>
      <c r="L47" s="12">
        <f t="shared" si="10"/>
        <v>100</v>
      </c>
    </row>
    <row r="48" spans="2:12" ht="12.75" customHeight="1">
      <c r="B48" s="30">
        <v>43865</v>
      </c>
      <c r="C48" s="12">
        <v>1443.1759999999999</v>
      </c>
      <c r="D48" s="13">
        <v>1339.54</v>
      </c>
      <c r="E48" s="12">
        <v>1598.63</v>
      </c>
      <c r="F48" s="12">
        <v>1023.88</v>
      </c>
      <c r="G48" s="4">
        <v>0</v>
      </c>
      <c r="H48" s="4">
        <v>139</v>
      </c>
      <c r="I48" s="4">
        <v>35576</v>
      </c>
      <c r="J48" s="33">
        <f t="shared" si="8"/>
        <v>3.907128401169328E-3</v>
      </c>
      <c r="K48" s="12">
        <f t="shared" si="9"/>
        <v>0</v>
      </c>
      <c r="L48" s="12">
        <f t="shared" si="10"/>
        <v>100</v>
      </c>
    </row>
    <row r="49" spans="2:12" ht="12.75" customHeight="1">
      <c r="B49" s="19">
        <v>43866</v>
      </c>
      <c r="C49" s="12">
        <v>1444.6020000000001</v>
      </c>
      <c r="D49" s="13">
        <v>1277.6533333333334</v>
      </c>
      <c r="E49" s="12">
        <v>1695.0250000000001</v>
      </c>
      <c r="F49" s="12">
        <v>1035.97</v>
      </c>
      <c r="G49" s="4">
        <v>0</v>
      </c>
      <c r="H49" s="4">
        <v>20</v>
      </c>
      <c r="I49" s="4">
        <v>5962</v>
      </c>
      <c r="J49" s="33">
        <f t="shared" si="8"/>
        <v>3.3545790003354577E-3</v>
      </c>
      <c r="K49" s="12">
        <f t="shared" si="9"/>
        <v>0</v>
      </c>
      <c r="L49" s="12">
        <f t="shared" si="10"/>
        <v>100</v>
      </c>
    </row>
    <row r="50" spans="2:12" ht="12.75" customHeight="1">
      <c r="B50" s="19">
        <v>43867</v>
      </c>
      <c r="C50" s="12">
        <v>1395.1579999999999</v>
      </c>
      <c r="D50" s="13">
        <v>1247.0166666666667</v>
      </c>
      <c r="E50" s="12">
        <v>1617.37</v>
      </c>
      <c r="F50" s="12">
        <v>1047.1099999999999</v>
      </c>
      <c r="G50" s="4">
        <v>0</v>
      </c>
      <c r="H50" s="4">
        <v>6</v>
      </c>
      <c r="I50" s="4">
        <v>4701</v>
      </c>
      <c r="J50" s="33">
        <f t="shared" si="8"/>
        <v>1.2763241863433313E-3</v>
      </c>
      <c r="K50" s="12">
        <f t="shared" si="9"/>
        <v>0</v>
      </c>
      <c r="L50" s="12">
        <f t="shared" si="10"/>
        <v>100</v>
      </c>
    </row>
    <row r="51" spans="2:12" ht="12.75" customHeight="1">
      <c r="B51" s="30">
        <v>43868</v>
      </c>
      <c r="C51" s="12">
        <v>1434.3619999999999</v>
      </c>
      <c r="D51" s="13">
        <v>1350.32</v>
      </c>
      <c r="E51" s="12">
        <v>1560.425</v>
      </c>
      <c r="F51" s="12">
        <v>1020.31</v>
      </c>
      <c r="G51" s="4">
        <v>0</v>
      </c>
      <c r="H51" s="4">
        <v>157</v>
      </c>
      <c r="I51" s="4">
        <v>39763</v>
      </c>
      <c r="J51" s="33">
        <f t="shared" si="8"/>
        <v>3.9483942358473955E-3</v>
      </c>
      <c r="K51" s="12">
        <f t="shared" si="9"/>
        <v>0</v>
      </c>
      <c r="L51" s="12">
        <f t="shared" si="10"/>
        <v>100</v>
      </c>
    </row>
    <row r="52" spans="2:12" ht="12.75" customHeight="1">
      <c r="B52" s="30">
        <v>43869</v>
      </c>
      <c r="C52" s="12">
        <v>1408.952</v>
      </c>
      <c r="D52" s="13">
        <v>1293.8866666666665</v>
      </c>
      <c r="E52" s="12">
        <v>1581.55</v>
      </c>
      <c r="F52" s="12">
        <v>1021</v>
      </c>
      <c r="G52" s="4">
        <v>0</v>
      </c>
      <c r="H52" s="4">
        <v>169</v>
      </c>
      <c r="I52" s="4">
        <v>35151</v>
      </c>
      <c r="J52" s="33">
        <f t="shared" si="8"/>
        <v>4.8078290802537624E-3</v>
      </c>
      <c r="K52" s="12">
        <f t="shared" si="9"/>
        <v>0</v>
      </c>
      <c r="L52" s="12">
        <f t="shared" si="10"/>
        <v>100</v>
      </c>
    </row>
    <row r="53" spans="2:12" ht="12.75" customHeight="1">
      <c r="B53" s="30">
        <v>43870</v>
      </c>
      <c r="C53" s="12">
        <v>1403.5940000000001</v>
      </c>
      <c r="D53" s="13">
        <v>1291.57</v>
      </c>
      <c r="E53" s="12">
        <v>1571.63</v>
      </c>
      <c r="F53" s="12">
        <v>1023.97</v>
      </c>
      <c r="G53" s="4">
        <v>0</v>
      </c>
      <c r="H53" s="4">
        <v>180</v>
      </c>
      <c r="I53" s="4">
        <v>35689</v>
      </c>
      <c r="J53" s="33">
        <f t="shared" si="8"/>
        <v>5.0435708481604974E-3</v>
      </c>
      <c r="K53" s="12">
        <f t="shared" si="9"/>
        <v>0</v>
      </c>
      <c r="L53" s="12">
        <f t="shared" si="10"/>
        <v>100</v>
      </c>
    </row>
    <row r="54" spans="2:12" ht="12.75" customHeight="1">
      <c r="B54" s="30">
        <v>43871</v>
      </c>
      <c r="C54" s="12">
        <v>1394.5720000000001</v>
      </c>
      <c r="D54" s="13">
        <v>1291.0566666666666</v>
      </c>
      <c r="E54" s="12">
        <v>1549.845</v>
      </c>
      <c r="F54" s="12">
        <v>1023.56</v>
      </c>
      <c r="G54" s="4">
        <v>0</v>
      </c>
      <c r="H54" s="4">
        <v>144</v>
      </c>
      <c r="I54" s="4">
        <v>35266</v>
      </c>
      <c r="J54" s="33">
        <f t="shared" si="8"/>
        <v>4.0832529915499349E-3</v>
      </c>
      <c r="K54" s="12">
        <f t="shared" si="9"/>
        <v>0</v>
      </c>
      <c r="L54" s="12">
        <f t="shared" si="10"/>
        <v>100</v>
      </c>
    </row>
    <row r="55" spans="2:12" ht="12.75" customHeight="1">
      <c r="B55" s="30">
        <v>43872</v>
      </c>
      <c r="C55" s="12">
        <v>1407.694</v>
      </c>
      <c r="D55" s="13">
        <v>1293.9633333333334</v>
      </c>
      <c r="E55" s="12">
        <v>1578.29</v>
      </c>
      <c r="F55" s="12">
        <v>1023.41</v>
      </c>
      <c r="G55" s="4">
        <v>0</v>
      </c>
      <c r="H55" s="4">
        <v>163</v>
      </c>
      <c r="I55" s="4">
        <v>32996</v>
      </c>
      <c r="J55" s="33">
        <f t="shared" si="8"/>
        <v>4.9399927263910773E-3</v>
      </c>
      <c r="K55" s="12">
        <f t="shared" si="9"/>
        <v>0</v>
      </c>
      <c r="L55" s="12">
        <f t="shared" si="10"/>
        <v>100</v>
      </c>
    </row>
    <row r="56" spans="2:12" ht="12.75" customHeight="1">
      <c r="B56" s="19">
        <v>43873</v>
      </c>
      <c r="C56" s="12">
        <v>1392.9839999999999</v>
      </c>
      <c r="D56" s="13">
        <v>1234.5466666666666</v>
      </c>
      <c r="E56" s="12">
        <v>1630.6399999999999</v>
      </c>
      <c r="F56" s="12">
        <v>1036.08</v>
      </c>
      <c r="G56" s="4">
        <v>0</v>
      </c>
      <c r="H56" s="4">
        <v>18</v>
      </c>
      <c r="I56" s="4">
        <v>5005</v>
      </c>
      <c r="J56" s="33">
        <f t="shared" si="8"/>
        <v>3.5964035964035964E-3</v>
      </c>
      <c r="K56" s="12">
        <f t="shared" si="9"/>
        <v>0</v>
      </c>
      <c r="L56" s="12">
        <f t="shared" si="10"/>
        <v>100</v>
      </c>
    </row>
    <row r="57" spans="2:12" ht="12.75" customHeight="1">
      <c r="B57" s="19">
        <v>43874</v>
      </c>
      <c r="C57" s="12">
        <v>1361.92</v>
      </c>
      <c r="D57" s="13">
        <v>1227.81</v>
      </c>
      <c r="E57" s="12">
        <v>1563.085</v>
      </c>
      <c r="F57" s="12">
        <v>1041.19</v>
      </c>
      <c r="G57" s="4">
        <v>0</v>
      </c>
      <c r="H57" s="4">
        <v>17</v>
      </c>
      <c r="I57" s="4">
        <v>4723</v>
      </c>
      <c r="J57" s="33">
        <f t="shared" si="8"/>
        <v>3.5994071564683463E-3</v>
      </c>
      <c r="K57" s="12">
        <f t="shared" si="9"/>
        <v>0</v>
      </c>
      <c r="L57" s="12">
        <f t="shared" si="10"/>
        <v>100</v>
      </c>
    </row>
    <row r="58" spans="2:12" ht="12.75" customHeight="1">
      <c r="B58" s="30">
        <v>43875</v>
      </c>
      <c r="C58" s="12">
        <v>1398.1680000000001</v>
      </c>
      <c r="D58" s="13">
        <v>1268.1499999999999</v>
      </c>
      <c r="E58" s="12">
        <v>1593.1950000000002</v>
      </c>
      <c r="F58" s="12">
        <v>1023.19</v>
      </c>
      <c r="G58" s="4">
        <v>0</v>
      </c>
      <c r="H58" s="4">
        <v>153</v>
      </c>
      <c r="I58" s="4">
        <v>37436</v>
      </c>
      <c r="J58" s="33">
        <f t="shared" si="8"/>
        <v>4.0869751041777971E-3</v>
      </c>
      <c r="K58" s="12">
        <f t="shared" si="9"/>
        <v>0</v>
      </c>
      <c r="L58" s="12">
        <f t="shared" si="10"/>
        <v>100</v>
      </c>
    </row>
    <row r="59" spans="2:12" ht="12.75" customHeight="1">
      <c r="B59" s="30">
        <v>43876</v>
      </c>
      <c r="C59" s="12">
        <v>1401.798</v>
      </c>
      <c r="D59" s="13">
        <v>1278.5</v>
      </c>
      <c r="E59" s="12">
        <v>1586.7449999999999</v>
      </c>
      <c r="F59" s="12">
        <v>1021.74</v>
      </c>
      <c r="G59" s="4">
        <v>0</v>
      </c>
      <c r="H59" s="4">
        <v>126</v>
      </c>
      <c r="I59" s="4">
        <v>35505</v>
      </c>
      <c r="J59" s="33">
        <f t="shared" si="8"/>
        <v>3.5487959442332068E-3</v>
      </c>
      <c r="K59" s="12">
        <f t="shared" si="9"/>
        <v>0</v>
      </c>
      <c r="L59" s="12">
        <f t="shared" si="10"/>
        <v>100</v>
      </c>
    </row>
    <row r="60" spans="2:12" ht="12.75" customHeight="1">
      <c r="B60" s="30">
        <v>43877</v>
      </c>
      <c r="C60" s="12">
        <v>1444.71</v>
      </c>
      <c r="D60" s="13">
        <v>1305.8033333333333</v>
      </c>
      <c r="E60" s="12">
        <v>1653.0700000000002</v>
      </c>
      <c r="F60" s="12">
        <v>1023.36</v>
      </c>
      <c r="G60" s="4">
        <v>0</v>
      </c>
      <c r="H60" s="4">
        <v>124</v>
      </c>
      <c r="I60" s="4">
        <v>34010</v>
      </c>
      <c r="J60" s="33">
        <f t="shared" si="8"/>
        <v>3.6459864745663042E-3</v>
      </c>
      <c r="K60" s="12">
        <f t="shared" si="9"/>
        <v>0</v>
      </c>
      <c r="L60" s="12">
        <f t="shared" si="10"/>
        <v>100</v>
      </c>
    </row>
    <row r="61" spans="2:12" ht="12.75" customHeight="1">
      <c r="B61" s="30">
        <v>43878</v>
      </c>
      <c r="C61" s="12">
        <v>1411.29</v>
      </c>
      <c r="D61" s="13">
        <v>1290.3166666666666</v>
      </c>
      <c r="E61" s="12">
        <v>1592.75</v>
      </c>
      <c r="F61" s="12">
        <v>1026.7</v>
      </c>
      <c r="G61" s="4">
        <v>0</v>
      </c>
      <c r="H61" s="4">
        <v>131</v>
      </c>
      <c r="I61" s="4">
        <v>29177</v>
      </c>
      <c r="J61" s="33">
        <f t="shared" si="8"/>
        <v>4.4898378860061009E-3</v>
      </c>
      <c r="K61" s="12">
        <f t="shared" si="9"/>
        <v>0</v>
      </c>
      <c r="L61" s="12">
        <f t="shared" si="10"/>
        <v>100</v>
      </c>
    </row>
    <row r="62" spans="2:12" ht="12.75" customHeight="1">
      <c r="B62" s="30">
        <v>43879</v>
      </c>
      <c r="C62" s="12">
        <v>1415.2280000000001</v>
      </c>
      <c r="D62" s="13">
        <v>1280.1099999999999</v>
      </c>
      <c r="E62" s="12">
        <v>1617.905</v>
      </c>
      <c r="F62" s="12">
        <v>1025.57</v>
      </c>
      <c r="G62" s="4">
        <v>0</v>
      </c>
      <c r="H62" s="4">
        <v>115</v>
      </c>
      <c r="I62" s="4">
        <v>27556</v>
      </c>
      <c r="J62" s="33">
        <f t="shared" si="8"/>
        <v>4.1733197851647552E-3</v>
      </c>
      <c r="K62" s="12">
        <f t="shared" si="9"/>
        <v>0</v>
      </c>
      <c r="L62" s="12">
        <f t="shared" si="10"/>
        <v>100</v>
      </c>
    </row>
    <row r="63" spans="2:12" ht="12.75" customHeight="1">
      <c r="B63" s="19">
        <v>43880</v>
      </c>
      <c r="C63" s="12">
        <v>1405.922</v>
      </c>
      <c r="D63" s="13">
        <v>1215.4566666666667</v>
      </c>
      <c r="E63" s="12">
        <v>1691.62</v>
      </c>
      <c r="F63" s="12">
        <v>1040.92</v>
      </c>
      <c r="G63" s="4">
        <v>0</v>
      </c>
      <c r="H63" s="4">
        <v>19</v>
      </c>
      <c r="I63" s="4">
        <v>5669</v>
      </c>
      <c r="J63" s="33">
        <f t="shared" si="8"/>
        <v>3.3515611218909859E-3</v>
      </c>
      <c r="K63" s="12">
        <f t="shared" si="9"/>
        <v>0</v>
      </c>
      <c r="L63" s="12">
        <f t="shared" si="10"/>
        <v>100</v>
      </c>
    </row>
    <row r="64" spans="2:12" ht="12.75" customHeight="1">
      <c r="B64" s="19">
        <v>43881</v>
      </c>
      <c r="C64" s="12">
        <v>1392.6799999999998</v>
      </c>
      <c r="D64" s="13">
        <v>1230.8333333333333</v>
      </c>
      <c r="E64" s="12">
        <v>1635.45</v>
      </c>
      <c r="F64" s="12">
        <v>1036.79</v>
      </c>
      <c r="G64" s="4">
        <v>0</v>
      </c>
      <c r="H64" s="4">
        <v>8</v>
      </c>
      <c r="I64" s="4">
        <v>3361</v>
      </c>
      <c r="J64" s="33">
        <f t="shared" si="8"/>
        <v>2.3802439750074383E-3</v>
      </c>
      <c r="K64" s="12">
        <f t="shared" si="9"/>
        <v>0</v>
      </c>
      <c r="L64" s="12">
        <f t="shared" si="10"/>
        <v>100</v>
      </c>
    </row>
    <row r="65" spans="2:12" ht="12.75" customHeight="1">
      <c r="B65" s="30">
        <v>43882</v>
      </c>
      <c r="C65" s="12">
        <v>1392.7180000000001</v>
      </c>
      <c r="D65" s="13">
        <v>1267.0733333333333</v>
      </c>
      <c r="E65" s="12">
        <v>1581.1849999999999</v>
      </c>
      <c r="F65" s="12">
        <v>1023.54</v>
      </c>
      <c r="G65" s="4">
        <v>0</v>
      </c>
      <c r="H65" s="4">
        <v>159</v>
      </c>
      <c r="I65" s="4">
        <v>31063</v>
      </c>
      <c r="J65" s="33">
        <f t="shared" si="8"/>
        <v>5.1186298812091555E-3</v>
      </c>
      <c r="K65" s="12">
        <f t="shared" si="9"/>
        <v>0</v>
      </c>
      <c r="L65" s="12">
        <f t="shared" si="10"/>
        <v>100</v>
      </c>
    </row>
    <row r="66" spans="2:12" ht="12.75" customHeight="1">
      <c r="B66" s="30">
        <v>43883</v>
      </c>
      <c r="C66" s="12">
        <v>1432.8899999999999</v>
      </c>
      <c r="D66" s="13">
        <v>1279.3366666666666</v>
      </c>
      <c r="E66" s="12">
        <v>1663.22</v>
      </c>
      <c r="F66" s="12">
        <v>1023.93</v>
      </c>
      <c r="G66" s="4">
        <v>0</v>
      </c>
      <c r="H66" s="4">
        <v>141</v>
      </c>
      <c r="I66" s="4">
        <v>29810</v>
      </c>
      <c r="J66" s="33">
        <f t="shared" si="8"/>
        <v>4.7299563904729955E-3</v>
      </c>
      <c r="K66" s="12">
        <f t="shared" si="9"/>
        <v>0</v>
      </c>
      <c r="L66" s="12">
        <f t="shared" si="10"/>
        <v>100</v>
      </c>
    </row>
    <row r="67" spans="2:12" ht="12.75" customHeight="1">
      <c r="B67" s="30">
        <v>43884</v>
      </c>
      <c r="C67" s="12">
        <v>1428.4019999999998</v>
      </c>
      <c r="D67" s="13">
        <v>1279.9466666666667</v>
      </c>
      <c r="E67" s="12">
        <v>1651.085</v>
      </c>
      <c r="F67" s="12">
        <v>1028.03</v>
      </c>
      <c r="G67" s="4">
        <v>0</v>
      </c>
      <c r="H67" s="4">
        <v>141</v>
      </c>
      <c r="I67" s="4">
        <v>28750</v>
      </c>
      <c r="J67" s="33">
        <f t="shared" si="8"/>
        <v>4.9043478260869565E-3</v>
      </c>
      <c r="K67" s="12">
        <f t="shared" si="9"/>
        <v>0</v>
      </c>
      <c r="L67" s="12">
        <f t="shared" si="10"/>
        <v>100</v>
      </c>
    </row>
    <row r="68" spans="2:12" ht="12.75" customHeight="1">
      <c r="B68" s="30">
        <v>43885</v>
      </c>
      <c r="C68" s="12">
        <v>1397.6659999999999</v>
      </c>
      <c r="D68" s="13">
        <v>1270.1000000000001</v>
      </c>
      <c r="E68" s="12">
        <v>1589.0150000000001</v>
      </c>
      <c r="F68" s="12">
        <v>1024.45</v>
      </c>
      <c r="G68" s="4">
        <v>0</v>
      </c>
      <c r="H68" s="4">
        <v>140</v>
      </c>
      <c r="I68" s="4">
        <v>30307</v>
      </c>
      <c r="J68" s="33">
        <f t="shared" si="8"/>
        <v>4.6193948592734351E-3</v>
      </c>
      <c r="K68" s="12">
        <f t="shared" si="9"/>
        <v>0</v>
      </c>
      <c r="L68" s="12">
        <f t="shared" si="10"/>
        <v>100</v>
      </c>
    </row>
    <row r="69" spans="2:12" ht="12.75" customHeight="1">
      <c r="B69" s="30">
        <v>43886</v>
      </c>
      <c r="C69" s="12">
        <v>1399.2720000000002</v>
      </c>
      <c r="D69" s="13">
        <v>1284.3</v>
      </c>
      <c r="E69" s="12">
        <v>1571.73</v>
      </c>
      <c r="F69" s="12">
        <v>1021.57</v>
      </c>
      <c r="G69" s="4">
        <v>0</v>
      </c>
      <c r="H69" s="4">
        <v>95</v>
      </c>
      <c r="I69" s="4">
        <v>32835</v>
      </c>
      <c r="J69" s="33">
        <f t="shared" si="8"/>
        <v>2.8932541495355567E-3</v>
      </c>
      <c r="K69" s="12">
        <f t="shared" si="9"/>
        <v>0</v>
      </c>
      <c r="L69" s="12">
        <f t="shared" si="10"/>
        <v>100</v>
      </c>
    </row>
    <row r="70" spans="2:12" ht="12.75" customHeight="1">
      <c r="B70" s="19">
        <v>43887</v>
      </c>
      <c r="C70" s="12">
        <v>1359.7420000000002</v>
      </c>
      <c r="D70" s="13">
        <v>1208.0833333333333</v>
      </c>
      <c r="E70" s="12">
        <v>1587.23</v>
      </c>
      <c r="F70" s="12">
        <v>1030.48</v>
      </c>
      <c r="G70" s="4">
        <v>0</v>
      </c>
      <c r="H70" s="4">
        <v>14</v>
      </c>
      <c r="I70" s="4">
        <v>5257</v>
      </c>
      <c r="J70" s="33">
        <f t="shared" si="8"/>
        <v>2.6631158455392811E-3</v>
      </c>
      <c r="K70" s="12">
        <f t="shared" si="9"/>
        <v>0</v>
      </c>
      <c r="L70" s="12">
        <f t="shared" si="10"/>
        <v>100</v>
      </c>
    </row>
    <row r="71" spans="2:12" ht="12.75" customHeight="1">
      <c r="B71" s="19">
        <v>43888</v>
      </c>
      <c r="C71" s="12">
        <v>1413.31</v>
      </c>
      <c r="D71" s="13">
        <v>1210.9333333333334</v>
      </c>
      <c r="E71" s="12">
        <v>1716.875</v>
      </c>
      <c r="F71" s="12">
        <v>1032.21</v>
      </c>
      <c r="G71" s="4">
        <v>0</v>
      </c>
      <c r="H71" s="4">
        <v>17</v>
      </c>
      <c r="I71" s="4">
        <v>4667</v>
      </c>
      <c r="J71" s="33">
        <f t="shared" si="8"/>
        <v>3.6425969573601886E-3</v>
      </c>
      <c r="K71" s="12">
        <f t="shared" si="9"/>
        <v>0</v>
      </c>
      <c r="L71" s="12">
        <f t="shared" si="10"/>
        <v>100</v>
      </c>
    </row>
    <row r="72" spans="2:12" ht="12.75" customHeight="1">
      <c r="B72" s="30">
        <v>43889</v>
      </c>
      <c r="C72" s="12">
        <v>1418.8779999999999</v>
      </c>
      <c r="D72" s="13">
        <v>1295.73</v>
      </c>
      <c r="E72" s="12">
        <v>1603.6</v>
      </c>
      <c r="F72" s="12">
        <v>1024.93</v>
      </c>
      <c r="G72" s="4">
        <v>1200000</v>
      </c>
      <c r="H72" s="4">
        <v>111</v>
      </c>
      <c r="I72" s="4">
        <v>43009</v>
      </c>
      <c r="J72" s="33">
        <f t="shared" si="8"/>
        <v>2.5808551698481715E-3</v>
      </c>
      <c r="K72" s="12">
        <f t="shared" si="9"/>
        <v>1.3888888888888888E-2</v>
      </c>
      <c r="L72" s="12">
        <f t="shared" si="10"/>
        <v>99.986111111111114</v>
      </c>
    </row>
    <row r="73" spans="2:12" ht="12.75" customHeight="1">
      <c r="B73" s="30"/>
      <c r="C73" s="35"/>
      <c r="D73" s="31"/>
      <c r="E73" s="35"/>
      <c r="F73" s="35"/>
      <c r="G73" s="32"/>
      <c r="H73" s="32"/>
      <c r="I73" s="32"/>
      <c r="J73" s="36"/>
      <c r="K73" s="35"/>
      <c r="L73" s="35"/>
    </row>
    <row r="74" spans="2:12" ht="12.75" customHeight="1">
      <c r="B74" s="20"/>
      <c r="C74" s="12"/>
      <c r="D74" s="13"/>
      <c r="E74" s="12"/>
      <c r="F74" s="12"/>
      <c r="G74" s="4"/>
      <c r="H74" s="4"/>
      <c r="I74" s="4"/>
      <c r="J74" s="33"/>
      <c r="K74" s="12"/>
      <c r="L74" s="12"/>
    </row>
    <row r="75" spans="2:12" ht="12.75" customHeight="1">
      <c r="B75" s="20"/>
      <c r="C75" s="12"/>
      <c r="D75" s="13"/>
      <c r="E75" s="12"/>
      <c r="F75" s="12"/>
      <c r="G75" s="4"/>
      <c r="H75" s="4"/>
      <c r="I75" s="4"/>
      <c r="J75" s="33"/>
      <c r="K75" s="12"/>
      <c r="L75" s="12"/>
    </row>
    <row r="76" spans="2:12">
      <c r="B76" s="14" t="s">
        <v>2</v>
      </c>
      <c r="C76" s="15">
        <v>198951.74</v>
      </c>
      <c r="D76" s="21">
        <v>107478</v>
      </c>
      <c r="E76" s="15">
        <v>91473.74</v>
      </c>
      <c r="F76" s="15">
        <v>28781.120000000003</v>
      </c>
      <c r="G76" s="15">
        <f t="shared" ref="G76" si="11">SUM(G45:G75)</f>
        <v>1200000</v>
      </c>
      <c r="H76" s="15">
        <v>2941</v>
      </c>
      <c r="I76" s="15">
        <v>727385</v>
      </c>
      <c r="J76" s="29" t="s">
        <v>34</v>
      </c>
      <c r="K76" s="16" t="s">
        <v>34</v>
      </c>
      <c r="L76" s="16" t="s">
        <v>34</v>
      </c>
    </row>
    <row r="77" spans="2:12" ht="25.5">
      <c r="B77" s="18" t="s">
        <v>3</v>
      </c>
      <c r="C77" s="17">
        <v>1421.0838571428565</v>
      </c>
      <c r="D77" s="21">
        <v>1279.5</v>
      </c>
      <c r="E77" s="17">
        <v>1633.4596428571426</v>
      </c>
      <c r="F77" s="17">
        <v>1027.8971428571429</v>
      </c>
      <c r="G77" s="17">
        <f t="shared" ref="G77:L77" si="12">AVERAGE(G45:G75)</f>
        <v>42857.142857142855</v>
      </c>
      <c r="H77" s="21">
        <v>105.03571428571429</v>
      </c>
      <c r="I77" s="21">
        <v>25978.035714285714</v>
      </c>
      <c r="J77" s="34">
        <f t="shared" si="12"/>
        <v>3.8150852535165998E-3</v>
      </c>
      <c r="K77" s="17">
        <f t="shared" si="12"/>
        <v>4.96031746031746E-4</v>
      </c>
      <c r="L77" s="17">
        <f t="shared" si="12"/>
        <v>99.999503968253975</v>
      </c>
    </row>
    <row r="80" spans="2:12" hidden="1">
      <c r="B80" s="1" t="s">
        <v>35</v>
      </c>
      <c r="C80" s="10">
        <v>1</v>
      </c>
      <c r="D80" s="10">
        <v>2</v>
      </c>
      <c r="E80" s="10">
        <v>3</v>
      </c>
      <c r="F80" s="10">
        <v>4</v>
      </c>
      <c r="G80" s="10">
        <v>5</v>
      </c>
      <c r="H80" s="10">
        <v>6</v>
      </c>
      <c r="I80" s="10">
        <v>7</v>
      </c>
      <c r="J80" s="10">
        <v>8</v>
      </c>
      <c r="K80" s="10">
        <v>9</v>
      </c>
      <c r="L80" s="10">
        <v>10</v>
      </c>
    </row>
    <row r="81" spans="2:12" hidden="1">
      <c r="B81" s="1" t="s">
        <v>35</v>
      </c>
      <c r="C81" s="10">
        <v>1</v>
      </c>
      <c r="D81" s="10"/>
      <c r="E81" s="10"/>
      <c r="F81" s="10"/>
      <c r="G81" s="10">
        <v>2</v>
      </c>
      <c r="H81" s="10">
        <v>3</v>
      </c>
      <c r="I81" s="10">
        <v>4</v>
      </c>
      <c r="J81" s="10">
        <v>5</v>
      </c>
      <c r="K81" s="10">
        <v>6</v>
      </c>
      <c r="L81" s="10">
        <v>7</v>
      </c>
    </row>
    <row r="82" spans="2:12" ht="25.5">
      <c r="B82" s="5" t="s">
        <v>7</v>
      </c>
      <c r="C82" s="2" t="s">
        <v>37</v>
      </c>
      <c r="D82" s="40" t="s">
        <v>43</v>
      </c>
      <c r="E82" s="41"/>
      <c r="F82" s="42"/>
      <c r="G82" s="40" t="s">
        <v>45</v>
      </c>
      <c r="H82" s="41"/>
      <c r="I82" s="41"/>
      <c r="J82" s="41"/>
      <c r="K82" s="41"/>
      <c r="L82" s="42"/>
    </row>
    <row r="83" spans="2:12" ht="48">
      <c r="B83" s="6" t="s">
        <v>13</v>
      </c>
      <c r="C83" s="8"/>
      <c r="D83" s="9" t="s">
        <v>38</v>
      </c>
      <c r="E83" s="9" t="s">
        <v>39</v>
      </c>
      <c r="F83" s="9" t="s">
        <v>40</v>
      </c>
      <c r="G83" s="9"/>
      <c r="H83" s="9" t="s">
        <v>36</v>
      </c>
      <c r="I83" s="9" t="s">
        <v>15</v>
      </c>
      <c r="J83" s="9" t="s">
        <v>22</v>
      </c>
      <c r="K83" s="9" t="s">
        <v>23</v>
      </c>
      <c r="L83" s="9" t="s">
        <v>24</v>
      </c>
    </row>
    <row r="84" spans="2:12">
      <c r="B84" s="3" t="s">
        <v>1</v>
      </c>
      <c r="C84" s="11" t="s">
        <v>25</v>
      </c>
      <c r="D84" s="11" t="s">
        <v>25</v>
      </c>
      <c r="E84" s="11" t="s">
        <v>25</v>
      </c>
      <c r="F84" s="11" t="s">
        <v>25</v>
      </c>
      <c r="G84" s="11" t="s">
        <v>26</v>
      </c>
      <c r="H84" s="11" t="s">
        <v>28</v>
      </c>
      <c r="I84" s="11" t="s">
        <v>27</v>
      </c>
      <c r="J84" s="11" t="s">
        <v>30</v>
      </c>
      <c r="K84" s="11" t="s">
        <v>32</v>
      </c>
      <c r="L84" s="11" t="s">
        <v>33</v>
      </c>
    </row>
    <row r="85" spans="2:12" ht="12.75" customHeight="1">
      <c r="B85" s="30">
        <v>43891</v>
      </c>
      <c r="C85" s="12">
        <v>1462.2</v>
      </c>
      <c r="D85" s="12">
        <v>1332.9233333333332</v>
      </c>
      <c r="E85" s="12">
        <v>1656.115</v>
      </c>
      <c r="F85" s="12">
        <v>1022.02</v>
      </c>
      <c r="G85" s="4">
        <v>0</v>
      </c>
      <c r="H85" s="4">
        <v>157</v>
      </c>
      <c r="I85" s="4">
        <v>44171</v>
      </c>
      <c r="J85" s="33">
        <f>H85/I85</f>
        <v>3.5543682506621994E-3</v>
      </c>
      <c r="K85" s="12">
        <f>G85/86400000</f>
        <v>0</v>
      </c>
      <c r="L85" s="12">
        <f>100-K85</f>
        <v>100</v>
      </c>
    </row>
    <row r="86" spans="2:12" ht="12.75" customHeight="1">
      <c r="B86" s="30">
        <v>43892</v>
      </c>
      <c r="C86" s="12">
        <v>1419.0740000000001</v>
      </c>
      <c r="D86" s="12">
        <v>1294.5899999999999</v>
      </c>
      <c r="E86" s="12">
        <v>1605.8</v>
      </c>
      <c r="F86" s="12">
        <v>1026.45</v>
      </c>
      <c r="G86" s="4">
        <v>0</v>
      </c>
      <c r="H86" s="4">
        <v>161</v>
      </c>
      <c r="I86" s="4">
        <v>37501</v>
      </c>
      <c r="J86" s="33">
        <f t="shared" ref="J86:J114" si="13">H86/I86</f>
        <v>4.2932188474974001E-3</v>
      </c>
      <c r="K86" s="12">
        <f t="shared" ref="K86:K114" si="14">G86/86400000</f>
        <v>0</v>
      </c>
      <c r="L86" s="12">
        <f t="shared" ref="L86:L114" si="15">100-K86</f>
        <v>100</v>
      </c>
    </row>
    <row r="87" spans="2:12" ht="12.75" customHeight="1">
      <c r="B87" s="30">
        <v>43893</v>
      </c>
      <c r="C87" s="12">
        <v>1424.5440000000001</v>
      </c>
      <c r="D87" s="12">
        <v>1303.6066666666666</v>
      </c>
      <c r="E87" s="12">
        <v>1605.9499999999998</v>
      </c>
      <c r="F87" s="12">
        <v>1026.19</v>
      </c>
      <c r="G87" s="4">
        <v>0</v>
      </c>
      <c r="H87" s="4">
        <v>167</v>
      </c>
      <c r="I87" s="4">
        <v>37691</v>
      </c>
      <c r="J87" s="33">
        <f t="shared" si="13"/>
        <v>4.430765965349818E-3</v>
      </c>
      <c r="K87" s="12">
        <f t="shared" si="14"/>
        <v>0</v>
      </c>
      <c r="L87" s="12">
        <f t="shared" si="15"/>
        <v>100</v>
      </c>
    </row>
    <row r="88" spans="2:12" ht="12.75" customHeight="1">
      <c r="B88" s="30">
        <v>43894</v>
      </c>
      <c r="C88" s="12">
        <v>1426.2260000000001</v>
      </c>
      <c r="D88" s="12">
        <v>1304.6866666666667</v>
      </c>
      <c r="E88" s="12">
        <v>1608.5350000000001</v>
      </c>
      <c r="F88" s="12">
        <v>1023.53</v>
      </c>
      <c r="G88" s="4">
        <v>0</v>
      </c>
      <c r="H88" s="4">
        <v>106</v>
      </c>
      <c r="I88" s="4">
        <v>33353</v>
      </c>
      <c r="J88" s="33">
        <f t="shared" si="13"/>
        <v>3.17812490630528E-3</v>
      </c>
      <c r="K88" s="12">
        <f t="shared" si="14"/>
        <v>0</v>
      </c>
      <c r="L88" s="12">
        <f t="shared" si="15"/>
        <v>100</v>
      </c>
    </row>
    <row r="89" spans="2:12" ht="12.75" customHeight="1">
      <c r="B89" s="19">
        <v>43895</v>
      </c>
      <c r="C89" s="12">
        <v>1375.2180000000001</v>
      </c>
      <c r="D89" s="12">
        <v>1215.7833333333335</v>
      </c>
      <c r="E89" s="12">
        <v>1614.37</v>
      </c>
      <c r="F89" s="12">
        <v>1035.4100000000001</v>
      </c>
      <c r="G89" s="4">
        <v>0</v>
      </c>
      <c r="H89" s="4">
        <v>12</v>
      </c>
      <c r="I89" s="4">
        <v>5993</v>
      </c>
      <c r="J89" s="33">
        <f t="shared" si="13"/>
        <v>2.0023360587351911E-3</v>
      </c>
      <c r="K89" s="12">
        <f t="shared" si="14"/>
        <v>0</v>
      </c>
      <c r="L89" s="12">
        <f t="shared" si="15"/>
        <v>100</v>
      </c>
    </row>
    <row r="90" spans="2:12" ht="12.75" customHeight="1">
      <c r="B90" s="19">
        <v>43896</v>
      </c>
      <c r="C90" s="12">
        <v>1382.0059999999999</v>
      </c>
      <c r="D90" s="12">
        <v>1235.6466666666665</v>
      </c>
      <c r="E90" s="12">
        <v>1601.5450000000001</v>
      </c>
      <c r="F90" s="12">
        <v>1040.21</v>
      </c>
      <c r="G90" s="4">
        <v>0</v>
      </c>
      <c r="H90" s="4">
        <v>17</v>
      </c>
      <c r="I90" s="4">
        <v>4598</v>
      </c>
      <c r="J90" s="33">
        <f t="shared" si="13"/>
        <v>3.6972596781209223E-3</v>
      </c>
      <c r="K90" s="12">
        <f t="shared" si="14"/>
        <v>0</v>
      </c>
      <c r="L90" s="12">
        <f t="shared" si="15"/>
        <v>100</v>
      </c>
    </row>
    <row r="91" spans="2:12" ht="12.75" customHeight="1">
      <c r="B91" s="30">
        <v>43897</v>
      </c>
      <c r="C91" s="12">
        <v>1413.31</v>
      </c>
      <c r="D91" s="12">
        <v>1294.9666666666667</v>
      </c>
      <c r="E91" s="12">
        <v>1590.8249999999998</v>
      </c>
      <c r="F91" s="12">
        <v>1024.8499999999999</v>
      </c>
      <c r="G91" s="4">
        <v>0</v>
      </c>
      <c r="H91" s="4">
        <v>169</v>
      </c>
      <c r="I91" s="4">
        <v>39436</v>
      </c>
      <c r="J91" s="33">
        <f t="shared" si="13"/>
        <v>4.2854244852419112E-3</v>
      </c>
      <c r="K91" s="12">
        <f t="shared" si="14"/>
        <v>0</v>
      </c>
      <c r="L91" s="12">
        <f t="shared" si="15"/>
        <v>100</v>
      </c>
    </row>
    <row r="92" spans="2:12" ht="12.75" customHeight="1">
      <c r="B92" s="30">
        <v>43898</v>
      </c>
      <c r="C92" s="12">
        <v>1422.0840000000001</v>
      </c>
      <c r="D92" s="12">
        <v>1300.1966666666667</v>
      </c>
      <c r="E92" s="12">
        <v>1604.915</v>
      </c>
      <c r="F92" s="12">
        <v>1022.72</v>
      </c>
      <c r="G92" s="4">
        <v>0</v>
      </c>
      <c r="H92" s="4">
        <v>123</v>
      </c>
      <c r="I92" s="4">
        <v>34567</v>
      </c>
      <c r="J92" s="33">
        <f t="shared" si="13"/>
        <v>3.5583070558625278E-3</v>
      </c>
      <c r="K92" s="12">
        <f t="shared" si="14"/>
        <v>0</v>
      </c>
      <c r="L92" s="12">
        <f t="shared" si="15"/>
        <v>100</v>
      </c>
    </row>
    <row r="93" spans="2:12" ht="12.75" customHeight="1">
      <c r="B93" s="30">
        <v>43899</v>
      </c>
      <c r="C93" s="12">
        <v>1426.98</v>
      </c>
      <c r="D93" s="12">
        <v>1289.8566666666666</v>
      </c>
      <c r="E93" s="12">
        <v>1632.665</v>
      </c>
      <c r="F93" s="12">
        <v>1024.3800000000001</v>
      </c>
      <c r="G93" s="4">
        <v>0</v>
      </c>
      <c r="H93" s="4">
        <v>126</v>
      </c>
      <c r="I93" s="4">
        <v>35253</v>
      </c>
      <c r="J93" s="33">
        <f t="shared" si="13"/>
        <v>3.5741639009446006E-3</v>
      </c>
      <c r="K93" s="12">
        <f t="shared" si="14"/>
        <v>0</v>
      </c>
      <c r="L93" s="12">
        <f t="shared" si="15"/>
        <v>100</v>
      </c>
    </row>
    <row r="94" spans="2:12" ht="12.75" customHeight="1">
      <c r="B94" s="30">
        <v>43900</v>
      </c>
      <c r="C94" s="12">
        <v>1405.6379999999999</v>
      </c>
      <c r="D94" s="12">
        <v>1284.4566666666667</v>
      </c>
      <c r="E94" s="12">
        <v>1587.4099999999999</v>
      </c>
      <c r="F94" s="12">
        <v>1025.04</v>
      </c>
      <c r="G94" s="4">
        <v>0</v>
      </c>
      <c r="H94" s="4">
        <v>119</v>
      </c>
      <c r="I94" s="4">
        <v>34621</v>
      </c>
      <c r="J94" s="33">
        <f t="shared" si="13"/>
        <v>3.4372201842812165E-3</v>
      </c>
      <c r="K94" s="12">
        <f t="shared" si="14"/>
        <v>0</v>
      </c>
      <c r="L94" s="12">
        <f t="shared" si="15"/>
        <v>100</v>
      </c>
    </row>
    <row r="95" spans="2:12" ht="12.75" customHeight="1">
      <c r="B95" s="30">
        <v>43901</v>
      </c>
      <c r="C95" s="12">
        <v>1408.4880000000001</v>
      </c>
      <c r="D95" s="12">
        <v>1285.43</v>
      </c>
      <c r="E95" s="12">
        <v>1593.075</v>
      </c>
      <c r="F95" s="12">
        <v>1022.71</v>
      </c>
      <c r="G95" s="4">
        <v>0</v>
      </c>
      <c r="H95" s="4">
        <v>114</v>
      </c>
      <c r="I95" s="4">
        <v>30582</v>
      </c>
      <c r="J95" s="33">
        <f t="shared" si="13"/>
        <v>3.7276829507553464E-3</v>
      </c>
      <c r="K95" s="12">
        <f t="shared" si="14"/>
        <v>0</v>
      </c>
      <c r="L95" s="12">
        <f t="shared" si="15"/>
        <v>100</v>
      </c>
    </row>
    <row r="96" spans="2:12" ht="12.75" customHeight="1">
      <c r="B96" s="19">
        <v>43902</v>
      </c>
      <c r="C96" s="12">
        <v>1393.2379999999998</v>
      </c>
      <c r="D96" s="12">
        <v>1223.3</v>
      </c>
      <c r="E96" s="12">
        <v>1648.145</v>
      </c>
      <c r="F96" s="12">
        <v>1033.52</v>
      </c>
      <c r="G96" s="4">
        <v>0</v>
      </c>
      <c r="H96" s="4">
        <v>19</v>
      </c>
      <c r="I96" s="4">
        <v>5383</v>
      </c>
      <c r="J96" s="33">
        <f t="shared" si="13"/>
        <v>3.5296303176667286E-3</v>
      </c>
      <c r="K96" s="12">
        <f t="shared" si="14"/>
        <v>0</v>
      </c>
      <c r="L96" s="12">
        <f t="shared" si="15"/>
        <v>100</v>
      </c>
    </row>
    <row r="97" spans="2:12" ht="12.75" customHeight="1">
      <c r="B97" s="19">
        <v>43903</v>
      </c>
      <c r="C97" s="12">
        <v>1409.5620000000001</v>
      </c>
      <c r="D97" s="12">
        <v>1238.6433333333334</v>
      </c>
      <c r="E97" s="12">
        <v>1665.94</v>
      </c>
      <c r="F97" s="12">
        <v>1036.1199999999999</v>
      </c>
      <c r="G97" s="4">
        <v>0</v>
      </c>
      <c r="H97" s="4">
        <v>15</v>
      </c>
      <c r="I97" s="4">
        <v>4622</v>
      </c>
      <c r="J97" s="33">
        <f t="shared" si="13"/>
        <v>3.2453483340545218E-3</v>
      </c>
      <c r="K97" s="12">
        <f t="shared" si="14"/>
        <v>0</v>
      </c>
      <c r="L97" s="12">
        <f t="shared" si="15"/>
        <v>100</v>
      </c>
    </row>
    <row r="98" spans="2:12" ht="12.75" customHeight="1">
      <c r="B98" s="30">
        <v>43904</v>
      </c>
      <c r="C98" s="12">
        <v>1427.3240000000001</v>
      </c>
      <c r="D98" s="12">
        <v>1302.4366666666667</v>
      </c>
      <c r="E98" s="12">
        <v>1614.655</v>
      </c>
      <c r="F98" s="12">
        <v>1027.9100000000001</v>
      </c>
      <c r="G98" s="4">
        <v>0</v>
      </c>
      <c r="H98" s="4">
        <v>154</v>
      </c>
      <c r="I98" s="4">
        <v>36309</v>
      </c>
      <c r="J98" s="33">
        <f t="shared" si="13"/>
        <v>4.2413726624252936E-3</v>
      </c>
      <c r="K98" s="12">
        <f t="shared" si="14"/>
        <v>0</v>
      </c>
      <c r="L98" s="12">
        <f t="shared" si="15"/>
        <v>100</v>
      </c>
    </row>
    <row r="99" spans="2:12" ht="12.75" customHeight="1">
      <c r="B99" s="30">
        <v>43905</v>
      </c>
      <c r="C99" s="12">
        <v>1432.364</v>
      </c>
      <c r="D99" s="12">
        <v>1292.0266666666669</v>
      </c>
      <c r="E99" s="12">
        <v>1642.87</v>
      </c>
      <c r="F99" s="12">
        <v>1025.48</v>
      </c>
      <c r="G99" s="4">
        <v>0</v>
      </c>
      <c r="H99" s="4">
        <v>149</v>
      </c>
      <c r="I99" s="4">
        <v>34586</v>
      </c>
      <c r="J99" s="33">
        <f t="shared" si="13"/>
        <v>4.3081015439773319E-3</v>
      </c>
      <c r="K99" s="12">
        <f t="shared" si="14"/>
        <v>0</v>
      </c>
      <c r="L99" s="12">
        <f t="shared" si="15"/>
        <v>100</v>
      </c>
    </row>
    <row r="100" spans="2:12" ht="12.75" customHeight="1">
      <c r="B100" s="30">
        <v>43906</v>
      </c>
      <c r="C100" s="12">
        <v>1457.018</v>
      </c>
      <c r="D100" s="12">
        <v>1306.69</v>
      </c>
      <c r="E100" s="12">
        <v>1682.5100000000002</v>
      </c>
      <c r="F100" s="12">
        <v>1027.1199999999999</v>
      </c>
      <c r="G100" s="4">
        <v>0</v>
      </c>
      <c r="H100" s="4">
        <v>168</v>
      </c>
      <c r="I100" s="4">
        <v>34123</v>
      </c>
      <c r="J100" s="33">
        <f t="shared" si="13"/>
        <v>4.9233654719690531E-3</v>
      </c>
      <c r="K100" s="12">
        <f t="shared" si="14"/>
        <v>0</v>
      </c>
      <c r="L100" s="12">
        <f t="shared" si="15"/>
        <v>100</v>
      </c>
    </row>
    <row r="101" spans="2:12" ht="12.75" customHeight="1">
      <c r="B101" s="30">
        <v>43907</v>
      </c>
      <c r="C101" s="12">
        <v>1450.3020000000001</v>
      </c>
      <c r="D101" s="12">
        <v>1284.6933333333334</v>
      </c>
      <c r="E101" s="12">
        <v>1698.7150000000001</v>
      </c>
      <c r="F101" s="12">
        <v>1024.69</v>
      </c>
      <c r="G101" s="4">
        <v>0</v>
      </c>
      <c r="H101" s="4">
        <v>181</v>
      </c>
      <c r="I101" s="4">
        <v>30331</v>
      </c>
      <c r="J101" s="33">
        <f t="shared" si="13"/>
        <v>5.9674920048794966E-3</v>
      </c>
      <c r="K101" s="12">
        <f t="shared" si="14"/>
        <v>0</v>
      </c>
      <c r="L101" s="12">
        <f t="shared" si="15"/>
        <v>100</v>
      </c>
    </row>
    <row r="102" spans="2:12" ht="12.75" customHeight="1">
      <c r="B102" s="30">
        <v>43908</v>
      </c>
      <c r="C102" s="12">
        <v>1451.3039999999999</v>
      </c>
      <c r="D102" s="12">
        <v>1278.9433333333334</v>
      </c>
      <c r="E102" s="12">
        <v>1709.8449999999998</v>
      </c>
      <c r="F102" s="12">
        <v>1027.48</v>
      </c>
      <c r="G102" s="4">
        <v>0</v>
      </c>
      <c r="H102" s="4">
        <v>118</v>
      </c>
      <c r="I102" s="4">
        <v>27170</v>
      </c>
      <c r="J102" s="33">
        <f t="shared" si="13"/>
        <v>4.3430253956569746E-3</v>
      </c>
      <c r="K102" s="12">
        <f t="shared" si="14"/>
        <v>0</v>
      </c>
      <c r="L102" s="12">
        <f t="shared" si="15"/>
        <v>100</v>
      </c>
    </row>
    <row r="103" spans="2:12" ht="12.75" customHeight="1">
      <c r="B103" s="19">
        <v>43909</v>
      </c>
      <c r="C103" s="12">
        <v>1414.654</v>
      </c>
      <c r="D103" s="12">
        <v>1215.4666666666665</v>
      </c>
      <c r="E103" s="12">
        <v>1713.4349999999999</v>
      </c>
      <c r="F103" s="12">
        <v>1042.06</v>
      </c>
      <c r="G103" s="4">
        <v>0</v>
      </c>
      <c r="H103" s="4">
        <v>4</v>
      </c>
      <c r="I103" s="4">
        <v>4500</v>
      </c>
      <c r="J103" s="33">
        <f t="shared" si="13"/>
        <v>8.8888888888888893E-4</v>
      </c>
      <c r="K103" s="12">
        <f t="shared" si="14"/>
        <v>0</v>
      </c>
      <c r="L103" s="12">
        <f t="shared" si="15"/>
        <v>100</v>
      </c>
    </row>
    <row r="104" spans="2:12" ht="12.75" customHeight="1">
      <c r="B104" s="19">
        <v>43910</v>
      </c>
      <c r="C104" s="12">
        <v>3939.75</v>
      </c>
      <c r="D104" s="12">
        <v>2347.4833333333331</v>
      </c>
      <c r="E104" s="12">
        <v>6328.15</v>
      </c>
      <c r="F104" s="12">
        <v>2150.02</v>
      </c>
      <c r="G104" s="4">
        <v>0</v>
      </c>
      <c r="H104" s="4">
        <v>6</v>
      </c>
      <c r="I104" s="4">
        <v>2937</v>
      </c>
      <c r="J104" s="33">
        <f t="shared" si="13"/>
        <v>2.0429009193054137E-3</v>
      </c>
      <c r="K104" s="12">
        <f t="shared" si="14"/>
        <v>0</v>
      </c>
      <c r="L104" s="12">
        <f t="shared" si="15"/>
        <v>100</v>
      </c>
    </row>
    <row r="105" spans="2:12" ht="12.75" customHeight="1">
      <c r="B105" s="30">
        <v>43911</v>
      </c>
      <c r="C105" s="12">
        <v>1647.5340000000001</v>
      </c>
      <c r="D105" s="12">
        <v>1325.8300000000002</v>
      </c>
      <c r="E105" s="12">
        <v>2130.09</v>
      </c>
      <c r="F105" s="12">
        <v>1024.92</v>
      </c>
      <c r="G105" s="4">
        <v>0</v>
      </c>
      <c r="H105" s="4">
        <v>181</v>
      </c>
      <c r="I105" s="4">
        <v>33929</v>
      </c>
      <c r="J105" s="33">
        <f t="shared" si="13"/>
        <v>5.3346694568068617E-3</v>
      </c>
      <c r="K105" s="12">
        <f t="shared" si="14"/>
        <v>0</v>
      </c>
      <c r="L105" s="12">
        <f t="shared" si="15"/>
        <v>100</v>
      </c>
    </row>
    <row r="106" spans="2:12" ht="12.75" customHeight="1">
      <c r="B106" s="30">
        <v>43912</v>
      </c>
      <c r="C106" s="12">
        <v>1471.752</v>
      </c>
      <c r="D106" s="12">
        <v>1276.0966666666666</v>
      </c>
      <c r="E106" s="12">
        <v>1765.2349999999999</v>
      </c>
      <c r="F106" s="12">
        <v>1045.1099999999999</v>
      </c>
      <c r="G106" s="4">
        <v>0</v>
      </c>
      <c r="H106" s="4">
        <v>154</v>
      </c>
      <c r="I106" s="4">
        <v>30846</v>
      </c>
      <c r="J106" s="33">
        <f t="shared" si="13"/>
        <v>4.9925436037087465E-3</v>
      </c>
      <c r="K106" s="12">
        <f t="shared" si="14"/>
        <v>0</v>
      </c>
      <c r="L106" s="12">
        <f t="shared" si="15"/>
        <v>100</v>
      </c>
    </row>
    <row r="107" spans="2:12" ht="12.75" customHeight="1">
      <c r="B107" s="30">
        <v>43913</v>
      </c>
      <c r="C107" s="12">
        <v>1464.848</v>
      </c>
      <c r="D107" s="12">
        <v>1267.2833333333333</v>
      </c>
      <c r="E107" s="12">
        <v>1761.1949999999999</v>
      </c>
      <c r="F107" s="12">
        <v>1023.33</v>
      </c>
      <c r="G107" s="4">
        <v>0</v>
      </c>
      <c r="H107" s="4">
        <v>126</v>
      </c>
      <c r="I107" s="4">
        <v>30283</v>
      </c>
      <c r="J107" s="33">
        <f t="shared" si="13"/>
        <v>4.160750255919163E-3</v>
      </c>
      <c r="K107" s="12">
        <f t="shared" si="14"/>
        <v>0</v>
      </c>
      <c r="L107" s="12">
        <f t="shared" si="15"/>
        <v>100</v>
      </c>
    </row>
    <row r="108" spans="2:12" ht="12.75" customHeight="1">
      <c r="B108" s="30">
        <v>43914</v>
      </c>
      <c r="C108" s="12">
        <v>1442.8579999999999</v>
      </c>
      <c r="D108" s="12">
        <v>1264.7</v>
      </c>
      <c r="E108" s="12">
        <v>1710.095</v>
      </c>
      <c r="F108" s="12">
        <v>1024.9100000000001</v>
      </c>
      <c r="G108" s="4">
        <v>0</v>
      </c>
      <c r="H108" s="4">
        <v>169</v>
      </c>
      <c r="I108" s="4">
        <v>29155</v>
      </c>
      <c r="J108" s="33">
        <f t="shared" si="13"/>
        <v>5.7966043560281257E-3</v>
      </c>
      <c r="K108" s="12">
        <f t="shared" si="14"/>
        <v>0</v>
      </c>
      <c r="L108" s="12">
        <f t="shared" si="15"/>
        <v>100</v>
      </c>
    </row>
    <row r="109" spans="2:12" ht="12.75" customHeight="1">
      <c r="B109" s="30">
        <v>43915</v>
      </c>
      <c r="C109" s="12">
        <v>1435.7140000000002</v>
      </c>
      <c r="D109" s="12">
        <v>1269.1899999999998</v>
      </c>
      <c r="E109" s="12">
        <v>1685.5</v>
      </c>
      <c r="F109" s="12">
        <v>1023.84</v>
      </c>
      <c r="G109" s="4">
        <v>0</v>
      </c>
      <c r="H109" s="4">
        <v>103</v>
      </c>
      <c r="I109" s="4">
        <v>27503</v>
      </c>
      <c r="J109" s="33">
        <f t="shared" si="13"/>
        <v>3.7450459949823654E-3</v>
      </c>
      <c r="K109" s="12">
        <f t="shared" si="14"/>
        <v>0</v>
      </c>
      <c r="L109" s="12">
        <f t="shared" si="15"/>
        <v>100</v>
      </c>
    </row>
    <row r="110" spans="2:12" ht="12.75" customHeight="1">
      <c r="B110" s="19">
        <v>43916</v>
      </c>
      <c r="C110" s="12">
        <v>1740.1079999999997</v>
      </c>
      <c r="D110" s="12">
        <v>1223.92</v>
      </c>
      <c r="E110" s="12">
        <v>2514.39</v>
      </c>
      <c r="F110" s="12">
        <v>1038</v>
      </c>
      <c r="G110" s="4">
        <v>0</v>
      </c>
      <c r="H110" s="4">
        <v>16</v>
      </c>
      <c r="I110" s="4">
        <v>4497</v>
      </c>
      <c r="J110" s="33">
        <f t="shared" si="13"/>
        <v>3.5579275072270401E-3</v>
      </c>
      <c r="K110" s="12">
        <f t="shared" si="14"/>
        <v>0</v>
      </c>
      <c r="L110" s="12">
        <f t="shared" si="15"/>
        <v>100</v>
      </c>
    </row>
    <row r="111" spans="2:12" ht="12.75" customHeight="1">
      <c r="B111" s="19">
        <v>43917</v>
      </c>
      <c r="C111" s="12">
        <v>1952.7660000000001</v>
      </c>
      <c r="D111" s="12">
        <v>1226.5066666666667</v>
      </c>
      <c r="E111" s="12">
        <v>3042.1549999999997</v>
      </c>
      <c r="F111" s="12">
        <v>1044.99</v>
      </c>
      <c r="G111" s="4">
        <v>0</v>
      </c>
      <c r="H111" s="4">
        <v>18</v>
      </c>
      <c r="I111" s="4">
        <v>3937</v>
      </c>
      <c r="J111" s="33">
        <f t="shared" si="13"/>
        <v>4.5720091440182879E-3</v>
      </c>
      <c r="K111" s="12">
        <f t="shared" si="14"/>
        <v>0</v>
      </c>
      <c r="L111" s="12">
        <f t="shared" si="15"/>
        <v>100</v>
      </c>
    </row>
    <row r="112" spans="2:12" ht="12.75" customHeight="1">
      <c r="B112" s="30">
        <v>43918</v>
      </c>
      <c r="C112" s="12">
        <v>1451.17</v>
      </c>
      <c r="D112" s="12">
        <v>1279.3166666666666</v>
      </c>
      <c r="E112" s="12">
        <v>1708.9499999999998</v>
      </c>
      <c r="F112" s="12">
        <v>1031.8399999999999</v>
      </c>
      <c r="G112" s="4">
        <v>0</v>
      </c>
      <c r="H112" s="4">
        <v>161</v>
      </c>
      <c r="I112" s="4">
        <v>35069</v>
      </c>
      <c r="J112" s="33">
        <f t="shared" si="13"/>
        <v>4.5909492714363113E-3</v>
      </c>
      <c r="K112" s="12">
        <f t="shared" si="14"/>
        <v>0</v>
      </c>
      <c r="L112" s="12">
        <f t="shared" si="15"/>
        <v>100</v>
      </c>
    </row>
    <row r="113" spans="2:12" ht="12.75" customHeight="1">
      <c r="B113" s="30">
        <v>43919</v>
      </c>
      <c r="C113" s="12">
        <v>1462.9680000000001</v>
      </c>
      <c r="D113" s="12">
        <v>1275.9166666666667</v>
      </c>
      <c r="E113" s="12">
        <v>1743.5450000000001</v>
      </c>
      <c r="F113" s="12">
        <v>1021.16</v>
      </c>
      <c r="G113" s="4">
        <v>0</v>
      </c>
      <c r="H113" s="4">
        <v>126</v>
      </c>
      <c r="I113" s="4">
        <v>33890</v>
      </c>
      <c r="J113" s="33">
        <f t="shared" si="13"/>
        <v>3.7179108881676011E-3</v>
      </c>
      <c r="K113" s="12">
        <f t="shared" si="14"/>
        <v>0</v>
      </c>
      <c r="L113" s="12">
        <f t="shared" si="15"/>
        <v>100</v>
      </c>
    </row>
    <row r="114" spans="2:12" ht="12.75" customHeight="1">
      <c r="B114" s="30">
        <v>43920</v>
      </c>
      <c r="C114" s="12">
        <v>1475.7919999999999</v>
      </c>
      <c r="D114" s="12">
        <v>1298.96</v>
      </c>
      <c r="E114" s="12">
        <v>1741.04</v>
      </c>
      <c r="F114" s="12">
        <v>1030.3499999999999</v>
      </c>
      <c r="G114" s="4">
        <v>0</v>
      </c>
      <c r="H114" s="4">
        <v>142</v>
      </c>
      <c r="I114" s="4">
        <v>34641</v>
      </c>
      <c r="J114" s="33">
        <f t="shared" si="13"/>
        <v>4.0991888224935769E-3</v>
      </c>
      <c r="K114" s="12">
        <f t="shared" si="14"/>
        <v>0</v>
      </c>
      <c r="L114" s="12">
        <f t="shared" si="15"/>
        <v>100</v>
      </c>
    </row>
    <row r="115" spans="2:12" ht="12.75" customHeight="1">
      <c r="B115" s="30">
        <v>43921</v>
      </c>
      <c r="C115" s="12">
        <v>1441.8880000000001</v>
      </c>
      <c r="D115" s="12">
        <v>1278.4199999999998</v>
      </c>
      <c r="E115" s="12">
        <v>1687.0900000000001</v>
      </c>
      <c r="F115" s="12">
        <v>1021.18</v>
      </c>
      <c r="G115" s="4">
        <v>1200000</v>
      </c>
      <c r="H115" s="4">
        <v>176</v>
      </c>
      <c r="I115" s="4">
        <v>35449</v>
      </c>
      <c r="J115" s="33">
        <f t="shared" ref="J115" si="16">H115/I115</f>
        <v>4.9648791221191006E-3</v>
      </c>
      <c r="K115" s="12">
        <f t="shared" ref="K115" si="17">G115/86400000</f>
        <v>1.3888888888888888E-2</v>
      </c>
      <c r="L115" s="12">
        <f t="shared" ref="L115" si="18">100-K115</f>
        <v>99.986111111111114</v>
      </c>
    </row>
    <row r="116" spans="2:12">
      <c r="B116" s="14" t="s">
        <v>2</v>
      </c>
      <c r="C116" s="15">
        <v>239643.40999999997</v>
      </c>
      <c r="D116" s="15">
        <v>121853.89999999998</v>
      </c>
      <c r="E116" s="15">
        <v>117789.51000000001</v>
      </c>
      <c r="F116" s="15">
        <v>33017.539999999994</v>
      </c>
      <c r="G116" s="15">
        <f t="shared" ref="G116" si="19">SUM(G85:G115)</f>
        <v>1200000</v>
      </c>
      <c r="H116" s="15">
        <v>3457</v>
      </c>
      <c r="I116" s="15">
        <v>816926</v>
      </c>
      <c r="J116" s="29" t="s">
        <v>34</v>
      </c>
      <c r="K116" s="16" t="s">
        <v>34</v>
      </c>
      <c r="L116" s="16" t="s">
        <v>34</v>
      </c>
    </row>
    <row r="117" spans="2:12" ht="25.5">
      <c r="B117" s="18" t="s">
        <v>3</v>
      </c>
      <c r="C117" s="17">
        <v>1546.0865161290324</v>
      </c>
      <c r="D117" s="17">
        <v>1310.2569892473118</v>
      </c>
      <c r="E117" s="17">
        <v>1899.8308064516125</v>
      </c>
      <c r="F117" s="17">
        <v>1065.0819354838707</v>
      </c>
      <c r="G117" s="17">
        <f t="shared" ref="G117:L117" si="20">AVERAGE(G85:G115)</f>
        <v>38709.677419354841</v>
      </c>
      <c r="H117" s="21">
        <v>111.51612903225806</v>
      </c>
      <c r="I117" s="21">
        <v>26352.451612903227</v>
      </c>
      <c r="J117" s="34">
        <f t="shared" si="20"/>
        <v>3.960047620822171E-3</v>
      </c>
      <c r="K117" s="17">
        <f t="shared" si="20"/>
        <v>4.4802867383512545E-4</v>
      </c>
      <c r="L117" s="17">
        <f t="shared" si="20"/>
        <v>99.99955197132617</v>
      </c>
    </row>
  </sheetData>
  <mergeCells count="6">
    <mergeCell ref="D2:F2"/>
    <mergeCell ref="G2:L2"/>
    <mergeCell ref="D42:F42"/>
    <mergeCell ref="G42:L42"/>
    <mergeCell ref="D82:F82"/>
    <mergeCell ref="G82:L8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C00000"/>
  </sheetPr>
  <dimension ref="B2:L117"/>
  <sheetViews>
    <sheetView workbookViewId="0">
      <selection activeCell="E206" sqref="E206"/>
    </sheetView>
  </sheetViews>
  <sheetFormatPr defaultRowHeight="12.75"/>
  <cols>
    <col min="1" max="1" width="3.28515625" style="1" customWidth="1"/>
    <col min="2" max="2" width="15.28515625" style="1" bestFit="1" customWidth="1"/>
    <col min="3" max="6" width="16.7109375" style="1" customWidth="1"/>
    <col min="7" max="7" width="20.140625" style="1" bestFit="1" customWidth="1"/>
    <col min="8" max="8" width="22.42578125" style="1" bestFit="1" customWidth="1"/>
    <col min="9" max="9" width="20.28515625" style="1" bestFit="1" customWidth="1"/>
    <col min="10" max="10" width="20.7109375" style="1" bestFit="1" customWidth="1"/>
    <col min="11" max="11" width="15.140625" style="1" bestFit="1" customWidth="1"/>
    <col min="12" max="12" width="13.5703125" style="1" bestFit="1" customWidth="1"/>
    <col min="13" max="16384" width="9.140625" style="1"/>
  </cols>
  <sheetData>
    <row r="2" spans="2:12" ht="25.5">
      <c r="B2" s="5" t="s">
        <v>7</v>
      </c>
      <c r="C2" s="2" t="s">
        <v>44</v>
      </c>
      <c r="D2" s="40" t="s">
        <v>42</v>
      </c>
      <c r="E2" s="41"/>
      <c r="F2" s="42"/>
      <c r="G2" s="40" t="s">
        <v>44</v>
      </c>
      <c r="H2" s="41"/>
      <c r="I2" s="41"/>
      <c r="J2" s="41"/>
      <c r="K2" s="41"/>
      <c r="L2" s="42"/>
    </row>
    <row r="3" spans="2:12" ht="48">
      <c r="B3" s="6" t="s">
        <v>13</v>
      </c>
      <c r="C3" s="8"/>
      <c r="D3" s="9" t="s">
        <v>38</v>
      </c>
      <c r="E3" s="9" t="s">
        <v>39</v>
      </c>
      <c r="F3" s="9" t="s">
        <v>40</v>
      </c>
      <c r="G3" s="9"/>
      <c r="H3" s="9" t="s">
        <v>36</v>
      </c>
      <c r="I3" s="9" t="s">
        <v>15</v>
      </c>
      <c r="J3" s="9" t="s">
        <v>22</v>
      </c>
      <c r="K3" s="9" t="s">
        <v>23</v>
      </c>
      <c r="L3" s="9" t="s">
        <v>24</v>
      </c>
    </row>
    <row r="4" spans="2:12">
      <c r="B4" s="3" t="s">
        <v>1</v>
      </c>
      <c r="C4" s="11" t="s">
        <v>25</v>
      </c>
      <c r="D4" s="11" t="s">
        <v>25</v>
      </c>
      <c r="E4" s="11" t="s">
        <v>25</v>
      </c>
      <c r="F4" s="11" t="s">
        <v>25</v>
      </c>
      <c r="G4" s="11" t="s">
        <v>26</v>
      </c>
      <c r="H4" s="11" t="s">
        <v>28</v>
      </c>
      <c r="I4" s="11" t="s">
        <v>27</v>
      </c>
      <c r="J4" s="11" t="s">
        <v>30</v>
      </c>
      <c r="K4" s="11" t="s">
        <v>32</v>
      </c>
      <c r="L4" s="11" t="s">
        <v>33</v>
      </c>
    </row>
    <row r="5" spans="2:12" ht="12.75" customHeight="1">
      <c r="B5" s="19">
        <v>43831</v>
      </c>
      <c r="C5" s="13">
        <v>1697.9940000000001</v>
      </c>
      <c r="D5" s="12">
        <v>821.62666666666667</v>
      </c>
      <c r="E5" s="12">
        <v>1762.5449999999998</v>
      </c>
      <c r="F5" s="12">
        <v>668.3</v>
      </c>
      <c r="G5" s="4">
        <v>0</v>
      </c>
      <c r="H5" s="4">
        <v>27</v>
      </c>
      <c r="I5" s="4">
        <v>4743</v>
      </c>
      <c r="J5" s="33">
        <f>H5/I5</f>
        <v>5.6925996204933585E-3</v>
      </c>
      <c r="K5" s="12">
        <f>G5/86400000</f>
        <v>0</v>
      </c>
      <c r="L5" s="12">
        <f>100-K5</f>
        <v>100</v>
      </c>
    </row>
    <row r="6" spans="2:12" ht="12.75" customHeight="1">
      <c r="B6" s="19">
        <v>43832</v>
      </c>
      <c r="C6" s="13">
        <v>1642.366</v>
      </c>
      <c r="D6" s="12">
        <v>786.43333333333339</v>
      </c>
      <c r="E6" s="12">
        <v>1676.2649999999999</v>
      </c>
      <c r="F6" s="12">
        <v>680.28</v>
      </c>
      <c r="G6" s="4">
        <v>0</v>
      </c>
      <c r="H6" s="4">
        <v>34</v>
      </c>
      <c r="I6" s="4">
        <v>5524</v>
      </c>
      <c r="J6" s="33">
        <f t="shared" ref="J6:J34" si="0">H6/I6</f>
        <v>6.1549601737871107E-3</v>
      </c>
      <c r="K6" s="12">
        <f t="shared" ref="K6:K34" si="1">G6/86400000</f>
        <v>0</v>
      </c>
      <c r="L6" s="12">
        <f t="shared" ref="L6:L34" si="2">100-K6</f>
        <v>100</v>
      </c>
    </row>
    <row r="7" spans="2:12" ht="12.75" customHeight="1">
      <c r="B7" s="30">
        <v>43833</v>
      </c>
      <c r="C7" s="13">
        <v>1871.7540000000001</v>
      </c>
      <c r="D7" s="12">
        <v>945.73</v>
      </c>
      <c r="E7" s="12">
        <v>2010.79</v>
      </c>
      <c r="F7" s="12">
        <v>649.83000000000004</v>
      </c>
      <c r="G7" s="4">
        <v>0</v>
      </c>
      <c r="H7" s="4">
        <v>81</v>
      </c>
      <c r="I7" s="4">
        <v>13397</v>
      </c>
      <c r="J7" s="33">
        <f t="shared" si="0"/>
        <v>6.0461297305366875E-3</v>
      </c>
      <c r="K7" s="12">
        <f t="shared" si="1"/>
        <v>0</v>
      </c>
      <c r="L7" s="12">
        <f t="shared" si="2"/>
        <v>100</v>
      </c>
    </row>
    <row r="8" spans="2:12" ht="12.75" customHeight="1">
      <c r="B8" s="30">
        <v>43834</v>
      </c>
      <c r="C8" s="13">
        <v>1698.4940000000001</v>
      </c>
      <c r="D8" s="12">
        <v>810.74000000000012</v>
      </c>
      <c r="E8" s="12">
        <v>1780.125</v>
      </c>
      <c r="F8" s="12">
        <v>624.85</v>
      </c>
      <c r="G8" s="4">
        <v>0</v>
      </c>
      <c r="H8" s="4">
        <v>62</v>
      </c>
      <c r="I8" s="4">
        <v>11856</v>
      </c>
      <c r="J8" s="33">
        <f t="shared" si="0"/>
        <v>5.2294197031039135E-3</v>
      </c>
      <c r="K8" s="12">
        <f t="shared" si="1"/>
        <v>0</v>
      </c>
      <c r="L8" s="12">
        <f t="shared" si="2"/>
        <v>100</v>
      </c>
    </row>
    <row r="9" spans="2:12" ht="12.75" customHeight="1">
      <c r="B9" s="30">
        <v>43835</v>
      </c>
      <c r="C9" s="13">
        <v>1746.6979999999999</v>
      </c>
      <c r="D9" s="12">
        <v>892.46999999999991</v>
      </c>
      <c r="E9" s="12">
        <v>1778.04</v>
      </c>
      <c r="F9" s="12">
        <v>641.09</v>
      </c>
      <c r="G9" s="4">
        <v>0</v>
      </c>
      <c r="H9" s="4">
        <v>58</v>
      </c>
      <c r="I9" s="4">
        <v>9733</v>
      </c>
      <c r="J9" s="33">
        <f t="shared" si="0"/>
        <v>5.9591081886365971E-3</v>
      </c>
      <c r="K9" s="12">
        <f t="shared" si="1"/>
        <v>0</v>
      </c>
      <c r="L9" s="12">
        <f t="shared" si="2"/>
        <v>100</v>
      </c>
    </row>
    <row r="10" spans="2:12" ht="12.75" customHeight="1">
      <c r="B10" s="30">
        <v>43836</v>
      </c>
      <c r="C10" s="13">
        <v>1666.9380000000001</v>
      </c>
      <c r="D10" s="12">
        <v>796.24000000000012</v>
      </c>
      <c r="E10" s="12">
        <v>1722.9850000000001</v>
      </c>
      <c r="F10" s="12">
        <v>673.58</v>
      </c>
      <c r="G10" s="4">
        <v>0</v>
      </c>
      <c r="H10" s="4">
        <v>40</v>
      </c>
      <c r="I10" s="4">
        <v>5761</v>
      </c>
      <c r="J10" s="33">
        <f t="shared" si="0"/>
        <v>6.9432390210032984E-3</v>
      </c>
      <c r="K10" s="12">
        <f t="shared" si="1"/>
        <v>0</v>
      </c>
      <c r="L10" s="12">
        <f t="shared" si="2"/>
        <v>100</v>
      </c>
    </row>
    <row r="11" spans="2:12" ht="12.75" customHeight="1">
      <c r="B11" s="30">
        <v>43837</v>
      </c>
      <c r="C11" s="13">
        <v>1818.866</v>
      </c>
      <c r="D11" s="12">
        <v>881.52333333333343</v>
      </c>
      <c r="E11" s="12">
        <v>1974.88</v>
      </c>
      <c r="F11" s="12">
        <v>664.28</v>
      </c>
      <c r="G11" s="4">
        <v>0</v>
      </c>
      <c r="H11" s="4">
        <v>25</v>
      </c>
      <c r="I11" s="4">
        <v>8590</v>
      </c>
      <c r="J11" s="33">
        <f t="shared" si="0"/>
        <v>2.9103608847497091E-3</v>
      </c>
      <c r="K11" s="12">
        <f t="shared" si="1"/>
        <v>0</v>
      </c>
      <c r="L11" s="12">
        <f t="shared" si="2"/>
        <v>100</v>
      </c>
    </row>
    <row r="12" spans="2:12" ht="12.75" customHeight="1">
      <c r="B12" s="19">
        <v>43838</v>
      </c>
      <c r="C12" s="13">
        <v>1732.6899999999998</v>
      </c>
      <c r="D12" s="12">
        <v>873.88000000000011</v>
      </c>
      <c r="E12" s="12">
        <v>1770.9049999999997</v>
      </c>
      <c r="F12" s="12">
        <v>683.25</v>
      </c>
      <c r="G12" s="4">
        <v>0</v>
      </c>
      <c r="H12" s="4">
        <v>14</v>
      </c>
      <c r="I12" s="4">
        <v>4756</v>
      </c>
      <c r="J12" s="33">
        <f t="shared" si="0"/>
        <v>2.9436501261564342E-3</v>
      </c>
      <c r="K12" s="12">
        <f t="shared" si="1"/>
        <v>0</v>
      </c>
      <c r="L12" s="12">
        <f t="shared" si="2"/>
        <v>100</v>
      </c>
    </row>
    <row r="13" spans="2:12" ht="12.75" customHeight="1">
      <c r="B13" s="19">
        <v>43839</v>
      </c>
      <c r="C13" s="13">
        <v>1911.05</v>
      </c>
      <c r="D13" s="12">
        <v>1265.2900000000002</v>
      </c>
      <c r="E13" s="12">
        <v>1629.69</v>
      </c>
      <c r="F13" s="12">
        <v>678.56999999999994</v>
      </c>
      <c r="G13" s="4">
        <v>0</v>
      </c>
      <c r="H13" s="4">
        <v>41</v>
      </c>
      <c r="I13" s="4">
        <v>4810</v>
      </c>
      <c r="J13" s="33">
        <f t="shared" si="0"/>
        <v>8.5239085239085244E-3</v>
      </c>
      <c r="K13" s="12">
        <f t="shared" si="1"/>
        <v>0</v>
      </c>
      <c r="L13" s="12">
        <f t="shared" si="2"/>
        <v>100</v>
      </c>
    </row>
    <row r="14" spans="2:12" ht="12.75" customHeight="1">
      <c r="B14" s="30">
        <v>43840</v>
      </c>
      <c r="C14" s="13">
        <v>1754.646</v>
      </c>
      <c r="D14" s="12">
        <v>861.88333333333321</v>
      </c>
      <c r="E14" s="12">
        <v>1843.79</v>
      </c>
      <c r="F14" s="12">
        <v>648.65</v>
      </c>
      <c r="G14" s="4">
        <v>0</v>
      </c>
      <c r="H14" s="4">
        <v>48</v>
      </c>
      <c r="I14" s="4">
        <v>12737</v>
      </c>
      <c r="J14" s="33">
        <f t="shared" si="0"/>
        <v>3.76854832378111E-3</v>
      </c>
      <c r="K14" s="12">
        <f t="shared" si="1"/>
        <v>0</v>
      </c>
      <c r="L14" s="12">
        <f t="shared" si="2"/>
        <v>100</v>
      </c>
    </row>
    <row r="15" spans="2:12" ht="12.75" customHeight="1">
      <c r="B15" s="30">
        <v>43841</v>
      </c>
      <c r="C15" s="13">
        <v>1709.202</v>
      </c>
      <c r="D15" s="12">
        <v>859.26333333333332</v>
      </c>
      <c r="E15" s="12">
        <v>1734.1100000000001</v>
      </c>
      <c r="F15" s="12">
        <v>721.19</v>
      </c>
      <c r="G15" s="4">
        <v>0</v>
      </c>
      <c r="H15" s="4">
        <v>46</v>
      </c>
      <c r="I15" s="4">
        <v>10498</v>
      </c>
      <c r="J15" s="33">
        <f t="shared" si="0"/>
        <v>4.3817870070489619E-3</v>
      </c>
      <c r="K15" s="12">
        <f t="shared" si="1"/>
        <v>0</v>
      </c>
      <c r="L15" s="12">
        <f t="shared" si="2"/>
        <v>100</v>
      </c>
    </row>
    <row r="16" spans="2:12" ht="12.75" customHeight="1">
      <c r="B16" s="30">
        <v>43842</v>
      </c>
      <c r="C16" s="13">
        <v>1778.4260000000002</v>
      </c>
      <c r="D16" s="12">
        <v>979.31</v>
      </c>
      <c r="E16" s="12">
        <v>1727.1</v>
      </c>
      <c r="F16" s="12">
        <v>653.96</v>
      </c>
      <c r="G16" s="4">
        <v>0</v>
      </c>
      <c r="H16" s="4">
        <v>77</v>
      </c>
      <c r="I16" s="4">
        <v>10462</v>
      </c>
      <c r="J16" s="33">
        <f t="shared" si="0"/>
        <v>7.3599694131141272E-3</v>
      </c>
      <c r="K16" s="12">
        <f t="shared" si="1"/>
        <v>0</v>
      </c>
      <c r="L16" s="12">
        <f t="shared" si="2"/>
        <v>100</v>
      </c>
    </row>
    <row r="17" spans="2:12" ht="12.75" customHeight="1">
      <c r="B17" s="30">
        <v>43843</v>
      </c>
      <c r="C17" s="13">
        <v>1766.9560000000001</v>
      </c>
      <c r="D17" s="12">
        <v>895.75666666666666</v>
      </c>
      <c r="E17" s="12">
        <v>1823.7550000000001</v>
      </c>
      <c r="F17" s="12">
        <v>660.05</v>
      </c>
      <c r="G17" s="4">
        <v>0</v>
      </c>
      <c r="H17" s="4">
        <v>46</v>
      </c>
      <c r="I17" s="4">
        <v>9977</v>
      </c>
      <c r="J17" s="33">
        <f t="shared" si="0"/>
        <v>4.6106043900972235E-3</v>
      </c>
      <c r="K17" s="12">
        <f t="shared" si="1"/>
        <v>0</v>
      </c>
      <c r="L17" s="12">
        <f t="shared" si="2"/>
        <v>100</v>
      </c>
    </row>
    <row r="18" spans="2:12" ht="12.75" customHeight="1">
      <c r="B18" s="30">
        <v>43844</v>
      </c>
      <c r="C18" s="13">
        <v>1737.7180000000001</v>
      </c>
      <c r="D18" s="12">
        <v>888.9766666666668</v>
      </c>
      <c r="E18" s="12">
        <v>1760.83</v>
      </c>
      <c r="F18" s="12">
        <v>675.71</v>
      </c>
      <c r="G18" s="4">
        <v>0</v>
      </c>
      <c r="H18" s="4">
        <v>70</v>
      </c>
      <c r="I18" s="4">
        <v>9382</v>
      </c>
      <c r="J18" s="33">
        <f t="shared" si="0"/>
        <v>7.4610957151993182E-3</v>
      </c>
      <c r="K18" s="12">
        <f t="shared" si="1"/>
        <v>0</v>
      </c>
      <c r="L18" s="12">
        <f t="shared" si="2"/>
        <v>100</v>
      </c>
    </row>
    <row r="19" spans="2:12" ht="12.75" customHeight="1">
      <c r="B19" s="19">
        <v>43845</v>
      </c>
      <c r="C19" s="13">
        <v>1751.3239999999998</v>
      </c>
      <c r="D19" s="12">
        <v>908.29333333333341</v>
      </c>
      <c r="E19" s="12">
        <v>1765.87</v>
      </c>
      <c r="F19" s="12">
        <v>702.4</v>
      </c>
      <c r="G19" s="4">
        <v>0</v>
      </c>
      <c r="H19" s="4">
        <v>37</v>
      </c>
      <c r="I19" s="4">
        <v>5341</v>
      </c>
      <c r="J19" s="33">
        <f t="shared" si="0"/>
        <v>6.9275416588653813E-3</v>
      </c>
      <c r="K19" s="12">
        <f t="shared" si="1"/>
        <v>0</v>
      </c>
      <c r="L19" s="12">
        <f t="shared" si="2"/>
        <v>100</v>
      </c>
    </row>
    <row r="20" spans="2:12" ht="12.75" customHeight="1">
      <c r="B20" s="19">
        <v>43846</v>
      </c>
      <c r="C20" s="13">
        <v>1636.328</v>
      </c>
      <c r="D20" s="12">
        <v>770.24333333333334</v>
      </c>
      <c r="E20" s="12">
        <v>1685.4549999999999</v>
      </c>
      <c r="F20" s="12">
        <v>729.39</v>
      </c>
      <c r="G20" s="4">
        <v>0</v>
      </c>
      <c r="H20" s="4">
        <v>38</v>
      </c>
      <c r="I20" s="4">
        <v>4609</v>
      </c>
      <c r="J20" s="33">
        <f t="shared" si="0"/>
        <v>8.2447385550010847E-3</v>
      </c>
      <c r="K20" s="12">
        <f t="shared" si="1"/>
        <v>0</v>
      </c>
      <c r="L20" s="12">
        <f t="shared" si="2"/>
        <v>100</v>
      </c>
    </row>
    <row r="21" spans="2:12" ht="12.75" customHeight="1">
      <c r="B21" s="30">
        <v>43847</v>
      </c>
      <c r="C21" s="13">
        <v>1693.2940000000003</v>
      </c>
      <c r="D21" s="12">
        <v>775.39</v>
      </c>
      <c r="E21" s="12">
        <v>1820.15</v>
      </c>
      <c r="F21" s="12">
        <v>651.53</v>
      </c>
      <c r="G21" s="4">
        <v>0</v>
      </c>
      <c r="H21" s="4">
        <v>54</v>
      </c>
      <c r="I21" s="4">
        <v>11423</v>
      </c>
      <c r="J21" s="33">
        <f t="shared" si="0"/>
        <v>4.7273045609734742E-3</v>
      </c>
      <c r="K21" s="12">
        <f t="shared" si="1"/>
        <v>0</v>
      </c>
      <c r="L21" s="12">
        <f t="shared" si="2"/>
        <v>100</v>
      </c>
    </row>
    <row r="22" spans="2:12" ht="12.75" customHeight="1">
      <c r="B22" s="30">
        <v>43848</v>
      </c>
      <c r="C22" s="13">
        <v>1666.944</v>
      </c>
      <c r="D22" s="12">
        <v>782.00666666666666</v>
      </c>
      <c r="E22" s="12">
        <v>1744.35</v>
      </c>
      <c r="F22" s="12">
        <v>667.44</v>
      </c>
      <c r="G22" s="4">
        <v>0</v>
      </c>
      <c r="H22" s="4">
        <v>50</v>
      </c>
      <c r="I22" s="4">
        <v>9968</v>
      </c>
      <c r="J22" s="33">
        <f t="shared" si="0"/>
        <v>5.0160513643659711E-3</v>
      </c>
      <c r="K22" s="12">
        <f t="shared" si="1"/>
        <v>0</v>
      </c>
      <c r="L22" s="12">
        <f t="shared" si="2"/>
        <v>100</v>
      </c>
    </row>
    <row r="23" spans="2:12" ht="12.75" customHeight="1">
      <c r="B23" s="30">
        <v>43849</v>
      </c>
      <c r="C23" s="13">
        <v>1683.184</v>
      </c>
      <c r="D23" s="12">
        <v>774.7833333333333</v>
      </c>
      <c r="E23" s="12">
        <v>1795.7849999999999</v>
      </c>
      <c r="F23" s="12">
        <v>656.12</v>
      </c>
      <c r="G23" s="4">
        <v>0</v>
      </c>
      <c r="H23" s="4">
        <v>63</v>
      </c>
      <c r="I23" s="4">
        <v>9579</v>
      </c>
      <c r="J23" s="33">
        <f t="shared" si="0"/>
        <v>6.5768869401816475E-3</v>
      </c>
      <c r="K23" s="12">
        <f t="shared" si="1"/>
        <v>0</v>
      </c>
      <c r="L23" s="12">
        <f t="shared" si="2"/>
        <v>100</v>
      </c>
    </row>
    <row r="24" spans="2:12" ht="12.75" customHeight="1">
      <c r="B24" s="30">
        <v>43850</v>
      </c>
      <c r="C24" s="13">
        <v>1666.8119999999999</v>
      </c>
      <c r="D24" s="12">
        <v>766.06333333333339</v>
      </c>
      <c r="E24" s="12">
        <v>1767.9349999999999</v>
      </c>
      <c r="F24" s="12">
        <v>645.70000000000005</v>
      </c>
      <c r="G24" s="4">
        <v>0</v>
      </c>
      <c r="H24" s="4">
        <v>46</v>
      </c>
      <c r="I24" s="4">
        <v>9712</v>
      </c>
      <c r="J24" s="33">
        <f t="shared" si="0"/>
        <v>4.7364085667215812E-3</v>
      </c>
      <c r="K24" s="12">
        <f t="shared" si="1"/>
        <v>0</v>
      </c>
      <c r="L24" s="12">
        <f t="shared" si="2"/>
        <v>100</v>
      </c>
    </row>
    <row r="25" spans="2:12" ht="12.75" customHeight="1">
      <c r="B25" s="30">
        <v>43851</v>
      </c>
      <c r="C25" s="13">
        <v>1655.9720000000002</v>
      </c>
      <c r="D25" s="12">
        <v>761.10666666666668</v>
      </c>
      <c r="E25" s="12">
        <v>1748.27</v>
      </c>
      <c r="F25" s="12">
        <v>647.16999999999996</v>
      </c>
      <c r="G25" s="4">
        <v>0</v>
      </c>
      <c r="H25" s="4">
        <v>43</v>
      </c>
      <c r="I25" s="4">
        <v>9081</v>
      </c>
      <c r="J25" s="33">
        <f t="shared" si="0"/>
        <v>4.735161325845171E-3</v>
      </c>
      <c r="K25" s="12">
        <f t="shared" si="1"/>
        <v>0</v>
      </c>
      <c r="L25" s="12">
        <f t="shared" si="2"/>
        <v>100</v>
      </c>
    </row>
    <row r="26" spans="2:12" ht="12.75" customHeight="1">
      <c r="B26" s="19">
        <v>43852</v>
      </c>
      <c r="C26" s="13">
        <v>1632.4720000000002</v>
      </c>
      <c r="D26" s="12">
        <v>797.65</v>
      </c>
      <c r="E26" s="12">
        <v>1634.7049999999999</v>
      </c>
      <c r="F26" s="12">
        <v>697.43000000000006</v>
      </c>
      <c r="G26" s="4">
        <v>0</v>
      </c>
      <c r="H26" s="4">
        <v>10</v>
      </c>
      <c r="I26" s="4">
        <v>3873</v>
      </c>
      <c r="J26" s="33">
        <f t="shared" si="0"/>
        <v>2.5819777949909629E-3</v>
      </c>
      <c r="K26" s="12">
        <f t="shared" si="1"/>
        <v>0</v>
      </c>
      <c r="L26" s="12">
        <f t="shared" si="2"/>
        <v>100</v>
      </c>
    </row>
    <row r="27" spans="2:12" ht="12.75" customHeight="1">
      <c r="B27" s="19">
        <v>43853</v>
      </c>
      <c r="C27" s="13">
        <v>1597.5239999999999</v>
      </c>
      <c r="D27" s="12">
        <v>770.94666666666672</v>
      </c>
      <c r="E27" s="12">
        <v>1587.3899999999999</v>
      </c>
      <c r="F27" s="12">
        <v>711.31999999999994</v>
      </c>
      <c r="G27" s="4">
        <v>0</v>
      </c>
      <c r="H27" s="4">
        <v>63</v>
      </c>
      <c r="I27" s="4">
        <v>4531</v>
      </c>
      <c r="J27" s="33">
        <f t="shared" si="0"/>
        <v>1.3904215404987862E-2</v>
      </c>
      <c r="K27" s="12">
        <f t="shared" si="1"/>
        <v>0</v>
      </c>
      <c r="L27" s="12">
        <f t="shared" si="2"/>
        <v>100</v>
      </c>
    </row>
    <row r="28" spans="2:12" ht="12.75" customHeight="1">
      <c r="B28" s="30">
        <v>43854</v>
      </c>
      <c r="C28" s="13">
        <v>1674.7220000000002</v>
      </c>
      <c r="D28" s="12">
        <v>800.84666666666669</v>
      </c>
      <c r="E28" s="12">
        <v>1735.5349999999999</v>
      </c>
      <c r="F28" s="12">
        <v>647.51</v>
      </c>
      <c r="G28" s="4">
        <v>0</v>
      </c>
      <c r="H28" s="4">
        <v>65</v>
      </c>
      <c r="I28" s="4">
        <v>10323</v>
      </c>
      <c r="J28" s="33">
        <f t="shared" si="0"/>
        <v>6.2966191998450067E-3</v>
      </c>
      <c r="K28" s="12">
        <f t="shared" si="1"/>
        <v>0</v>
      </c>
      <c r="L28" s="12">
        <f t="shared" si="2"/>
        <v>100</v>
      </c>
    </row>
    <row r="29" spans="2:12" ht="12.75" customHeight="1">
      <c r="B29" s="30">
        <v>43855</v>
      </c>
      <c r="C29" s="13">
        <v>1639.3579999999997</v>
      </c>
      <c r="D29" s="12">
        <v>767.04666666666662</v>
      </c>
      <c r="E29" s="12">
        <v>1697.8249999999998</v>
      </c>
      <c r="F29" s="12">
        <v>651.68000000000006</v>
      </c>
      <c r="G29" s="4">
        <v>0</v>
      </c>
      <c r="H29" s="4">
        <v>49</v>
      </c>
      <c r="I29" s="4">
        <v>10054</v>
      </c>
      <c r="J29" s="33">
        <f t="shared" si="0"/>
        <v>4.8736821165705196E-3</v>
      </c>
      <c r="K29" s="12">
        <f t="shared" si="1"/>
        <v>0</v>
      </c>
      <c r="L29" s="12">
        <f t="shared" si="2"/>
        <v>100</v>
      </c>
    </row>
    <row r="30" spans="2:12" ht="12.75" customHeight="1">
      <c r="B30" s="30">
        <v>43856</v>
      </c>
      <c r="C30" s="13">
        <v>1671.8580000000002</v>
      </c>
      <c r="D30" s="12">
        <v>782.39</v>
      </c>
      <c r="E30" s="12">
        <v>1756.06</v>
      </c>
      <c r="F30" s="12">
        <v>661.59</v>
      </c>
      <c r="G30" s="4">
        <v>0</v>
      </c>
      <c r="H30" s="4">
        <v>50</v>
      </c>
      <c r="I30" s="4">
        <v>10040</v>
      </c>
      <c r="J30" s="33">
        <f t="shared" si="0"/>
        <v>4.9800796812749003E-3</v>
      </c>
      <c r="K30" s="12">
        <f t="shared" si="1"/>
        <v>0</v>
      </c>
      <c r="L30" s="12">
        <f t="shared" si="2"/>
        <v>100</v>
      </c>
    </row>
    <row r="31" spans="2:12" ht="12.75" customHeight="1">
      <c r="B31" s="30">
        <v>43857</v>
      </c>
      <c r="C31" s="13">
        <v>1623.9679999999996</v>
      </c>
      <c r="D31" s="12">
        <v>764.78666666666675</v>
      </c>
      <c r="E31" s="12">
        <v>1662.74</v>
      </c>
      <c r="F31" s="12">
        <v>648.49</v>
      </c>
      <c r="G31" s="4">
        <v>0</v>
      </c>
      <c r="H31" s="4">
        <v>64</v>
      </c>
      <c r="I31" s="4">
        <v>11670</v>
      </c>
      <c r="J31" s="33">
        <f t="shared" si="0"/>
        <v>5.4841473864610107E-3</v>
      </c>
      <c r="K31" s="12">
        <f t="shared" si="1"/>
        <v>0</v>
      </c>
      <c r="L31" s="12">
        <f t="shared" si="2"/>
        <v>100</v>
      </c>
    </row>
    <row r="32" spans="2:12" ht="12.75" customHeight="1">
      <c r="B32" s="30">
        <v>43858</v>
      </c>
      <c r="C32" s="13">
        <v>1617.9540000000002</v>
      </c>
      <c r="D32" s="12">
        <v>756.74333333333334</v>
      </c>
      <c r="E32" s="12">
        <v>1659.77</v>
      </c>
      <c r="F32" s="12">
        <v>661.21</v>
      </c>
      <c r="G32" s="4">
        <v>0</v>
      </c>
      <c r="H32" s="4">
        <v>73</v>
      </c>
      <c r="I32" s="4">
        <v>9646</v>
      </c>
      <c r="J32" s="33">
        <f t="shared" si="0"/>
        <v>7.5679037943188884E-3</v>
      </c>
      <c r="K32" s="12">
        <f t="shared" si="1"/>
        <v>0</v>
      </c>
      <c r="L32" s="12">
        <f t="shared" si="2"/>
        <v>100</v>
      </c>
    </row>
    <row r="33" spans="2:12" ht="12.75" customHeight="1">
      <c r="B33" s="19">
        <v>43859</v>
      </c>
      <c r="C33" s="13">
        <v>1793.3919999999998</v>
      </c>
      <c r="D33" s="12">
        <v>876.75666666666666</v>
      </c>
      <c r="E33" s="12">
        <v>1918.345</v>
      </c>
      <c r="F33" s="12">
        <v>694.23</v>
      </c>
      <c r="G33" s="4">
        <v>0</v>
      </c>
      <c r="H33" s="4">
        <v>24</v>
      </c>
      <c r="I33" s="4">
        <v>5129</v>
      </c>
      <c r="J33" s="33">
        <f t="shared" si="0"/>
        <v>4.6792747124195753E-3</v>
      </c>
      <c r="K33" s="12">
        <f t="shared" si="1"/>
        <v>0</v>
      </c>
      <c r="L33" s="12">
        <f t="shared" si="2"/>
        <v>100</v>
      </c>
    </row>
    <row r="34" spans="2:12" ht="12.75" customHeight="1">
      <c r="B34" s="19">
        <v>43860</v>
      </c>
      <c r="C34" s="13">
        <v>1620.922</v>
      </c>
      <c r="D34" s="12">
        <v>763.80333333333328</v>
      </c>
      <c r="E34" s="12">
        <v>1656.6</v>
      </c>
      <c r="F34" s="12">
        <v>692.98</v>
      </c>
      <c r="G34" s="4">
        <v>0</v>
      </c>
      <c r="H34" s="4">
        <v>21</v>
      </c>
      <c r="I34" s="4">
        <v>4772</v>
      </c>
      <c r="J34" s="33">
        <f t="shared" si="0"/>
        <v>4.4006705783738477E-3</v>
      </c>
      <c r="K34" s="12">
        <f t="shared" si="1"/>
        <v>0</v>
      </c>
      <c r="L34" s="12">
        <f t="shared" si="2"/>
        <v>100</v>
      </c>
    </row>
    <row r="35" spans="2:12" ht="12.75" customHeight="1">
      <c r="B35" s="30">
        <v>43861</v>
      </c>
      <c r="C35" s="13">
        <v>1653.998</v>
      </c>
      <c r="D35" s="12">
        <v>791.65333333333331</v>
      </c>
      <c r="E35" s="12">
        <v>1699.0150000000001</v>
      </c>
      <c r="F35" s="12">
        <v>660.46</v>
      </c>
      <c r="G35" s="4">
        <v>1200000</v>
      </c>
      <c r="H35" s="4">
        <v>76</v>
      </c>
      <c r="I35" s="4">
        <v>12545</v>
      </c>
      <c r="J35" s="33">
        <f t="shared" ref="J35" si="3">H35/I35</f>
        <v>6.0581905141490634E-3</v>
      </c>
      <c r="K35" s="12">
        <f t="shared" ref="K35" si="4">G35/86400000</f>
        <v>1.3888888888888888E-2</v>
      </c>
      <c r="L35" s="12">
        <f t="shared" ref="L35" si="5">100-K35</f>
        <v>99.986111111111114</v>
      </c>
    </row>
    <row r="36" spans="2:12">
      <c r="B36" s="14" t="s">
        <v>2</v>
      </c>
      <c r="C36" s="21">
        <v>264069.12000000005</v>
      </c>
      <c r="D36" s="15">
        <v>77908.900000000009</v>
      </c>
      <c r="E36" s="15">
        <v>108663.22</v>
      </c>
      <c r="F36" s="15">
        <v>20750.240000000002</v>
      </c>
      <c r="G36" s="15">
        <f t="shared" ref="G36" si="6">SUM(G5:G35)</f>
        <v>1200000</v>
      </c>
      <c r="H36" s="15">
        <v>1495</v>
      </c>
      <c r="I36" s="15">
        <v>264522</v>
      </c>
      <c r="J36" s="29" t="s">
        <v>34</v>
      </c>
      <c r="K36" s="16" t="s">
        <v>34</v>
      </c>
      <c r="L36" s="16" t="s">
        <v>34</v>
      </c>
    </row>
    <row r="37" spans="2:12" ht="25.5">
      <c r="B37" s="18" t="s">
        <v>3</v>
      </c>
      <c r="C37" s="21">
        <v>1703.6717419354839</v>
      </c>
      <c r="D37" s="17">
        <v>837.73010752688151</v>
      </c>
      <c r="E37" s="17">
        <v>1752.6325806451607</v>
      </c>
      <c r="F37" s="17">
        <v>669.3625806451613</v>
      </c>
      <c r="G37" s="17">
        <f t="shared" ref="G37:L37" si="7">AVERAGE(G5:G35)</f>
        <v>38709.677419354841</v>
      </c>
      <c r="H37" s="17">
        <v>48.225806451612904</v>
      </c>
      <c r="I37" s="17">
        <v>8532.967741935483</v>
      </c>
      <c r="J37" s="34">
        <f t="shared" si="7"/>
        <v>5.7992333863536236E-3</v>
      </c>
      <c r="K37" s="17">
        <f t="shared" si="7"/>
        <v>4.4802867383512545E-4</v>
      </c>
      <c r="L37" s="17">
        <f t="shared" si="7"/>
        <v>99.99955197132617</v>
      </c>
    </row>
    <row r="40" spans="2:12" hidden="1">
      <c r="B40" s="1" t="s">
        <v>35</v>
      </c>
      <c r="C40" s="10">
        <v>1</v>
      </c>
      <c r="D40" s="10">
        <v>2</v>
      </c>
      <c r="E40" s="10">
        <v>3</v>
      </c>
      <c r="F40" s="10">
        <v>4</v>
      </c>
      <c r="G40" s="10">
        <v>5</v>
      </c>
      <c r="H40" s="10">
        <v>6</v>
      </c>
      <c r="I40" s="10">
        <v>7</v>
      </c>
      <c r="J40" s="10">
        <v>8</v>
      </c>
      <c r="K40" s="10">
        <v>9</v>
      </c>
      <c r="L40" s="10">
        <v>10</v>
      </c>
    </row>
    <row r="41" spans="2:12" hidden="1">
      <c r="B41" s="1" t="s">
        <v>35</v>
      </c>
      <c r="C41" s="10">
        <v>1</v>
      </c>
      <c r="D41" s="10"/>
      <c r="E41" s="10"/>
      <c r="F41" s="10"/>
      <c r="G41" s="10">
        <v>2</v>
      </c>
      <c r="H41" s="10">
        <v>3</v>
      </c>
      <c r="I41" s="10">
        <v>4</v>
      </c>
      <c r="J41" s="10">
        <v>5</v>
      </c>
      <c r="K41" s="10">
        <v>6</v>
      </c>
      <c r="L41" s="10">
        <v>7</v>
      </c>
    </row>
    <row r="42" spans="2:12" ht="25.5">
      <c r="B42" s="5" t="s">
        <v>7</v>
      </c>
      <c r="C42" s="2" t="s">
        <v>44</v>
      </c>
      <c r="D42" s="40" t="s">
        <v>42</v>
      </c>
      <c r="E42" s="41"/>
      <c r="F42" s="42"/>
      <c r="G42" s="40" t="s">
        <v>44</v>
      </c>
      <c r="H42" s="41"/>
      <c r="I42" s="41"/>
      <c r="J42" s="41"/>
      <c r="K42" s="41"/>
      <c r="L42" s="42"/>
    </row>
    <row r="43" spans="2:12" ht="48">
      <c r="B43" s="6" t="s">
        <v>13</v>
      </c>
      <c r="C43" s="8"/>
      <c r="D43" s="9" t="s">
        <v>38</v>
      </c>
      <c r="E43" s="9" t="s">
        <v>39</v>
      </c>
      <c r="F43" s="9" t="s">
        <v>40</v>
      </c>
      <c r="G43" s="9"/>
      <c r="H43" s="9" t="s">
        <v>36</v>
      </c>
      <c r="I43" s="9" t="s">
        <v>15</v>
      </c>
      <c r="J43" s="9" t="s">
        <v>22</v>
      </c>
      <c r="K43" s="9" t="s">
        <v>23</v>
      </c>
      <c r="L43" s="9" t="s">
        <v>24</v>
      </c>
    </row>
    <row r="44" spans="2:12">
      <c r="B44" s="3" t="s">
        <v>1</v>
      </c>
      <c r="C44" s="11" t="s">
        <v>25</v>
      </c>
      <c r="D44" s="11" t="s">
        <v>25</v>
      </c>
      <c r="E44" s="11" t="s">
        <v>25</v>
      </c>
      <c r="F44" s="11" t="s">
        <v>25</v>
      </c>
      <c r="G44" s="11" t="s">
        <v>26</v>
      </c>
      <c r="H44" s="11" t="s">
        <v>28</v>
      </c>
      <c r="I44" s="11" t="s">
        <v>27</v>
      </c>
      <c r="J44" s="11" t="s">
        <v>30</v>
      </c>
      <c r="K44" s="11" t="s">
        <v>32</v>
      </c>
      <c r="L44" s="11" t="s">
        <v>33</v>
      </c>
    </row>
    <row r="45" spans="2:12" ht="12.75" customHeight="1">
      <c r="B45" s="30">
        <v>43862</v>
      </c>
      <c r="C45" s="12">
        <v>1682.9900000000002</v>
      </c>
      <c r="D45" s="12">
        <v>783.32999999999993</v>
      </c>
      <c r="E45" s="12">
        <v>1782.48</v>
      </c>
      <c r="F45" s="12">
        <v>640.14</v>
      </c>
      <c r="G45" s="4">
        <v>0</v>
      </c>
      <c r="H45" s="4">
        <v>67</v>
      </c>
      <c r="I45" s="4">
        <v>13144</v>
      </c>
      <c r="J45" s="33">
        <f>H45/I45</f>
        <v>5.0973828362751066E-3</v>
      </c>
      <c r="K45" s="12">
        <f>G45/86400000</f>
        <v>0</v>
      </c>
      <c r="L45" s="12">
        <f>100-K45</f>
        <v>100</v>
      </c>
    </row>
    <row r="46" spans="2:12" ht="12.75" customHeight="1">
      <c r="B46" s="30">
        <v>43863</v>
      </c>
      <c r="C46" s="12">
        <v>1637.9379999999999</v>
      </c>
      <c r="D46" s="12">
        <v>765.70000000000016</v>
      </c>
      <c r="E46" s="12">
        <v>1696.2949999999998</v>
      </c>
      <c r="F46" s="12">
        <v>638.74</v>
      </c>
      <c r="G46" s="4">
        <v>0</v>
      </c>
      <c r="H46" s="4">
        <v>70</v>
      </c>
      <c r="I46" s="4">
        <v>10980</v>
      </c>
      <c r="J46" s="33">
        <f t="shared" ref="J46:J72" si="8">H46/I46</f>
        <v>6.375227686703097E-3</v>
      </c>
      <c r="K46" s="12">
        <f t="shared" ref="K46:K72" si="9">G46/86400000</f>
        <v>0</v>
      </c>
      <c r="L46" s="12">
        <f t="shared" ref="L46:L72" si="10">100-K46</f>
        <v>100</v>
      </c>
    </row>
    <row r="47" spans="2:12" ht="12.75" customHeight="1">
      <c r="B47" s="30">
        <v>43864</v>
      </c>
      <c r="C47" s="12">
        <v>1675.5759999999998</v>
      </c>
      <c r="D47" s="12">
        <v>792.82</v>
      </c>
      <c r="E47" s="12">
        <v>1749.7099999999998</v>
      </c>
      <c r="F47" s="12">
        <v>636.31999999999994</v>
      </c>
      <c r="G47" s="4">
        <v>0</v>
      </c>
      <c r="H47" s="4">
        <v>63</v>
      </c>
      <c r="I47" s="4">
        <v>11170</v>
      </c>
      <c r="J47" s="33">
        <f t="shared" si="8"/>
        <v>5.6401074306177265E-3</v>
      </c>
      <c r="K47" s="12">
        <f t="shared" si="9"/>
        <v>0</v>
      </c>
      <c r="L47" s="12">
        <f t="shared" si="10"/>
        <v>100</v>
      </c>
    </row>
    <row r="48" spans="2:12" ht="12.75" customHeight="1">
      <c r="B48" s="30">
        <v>43865</v>
      </c>
      <c r="C48" s="12">
        <v>1642.7279999999998</v>
      </c>
      <c r="D48" s="12">
        <v>781.90999999999985</v>
      </c>
      <c r="E48" s="12">
        <v>1683.9549999999999</v>
      </c>
      <c r="F48" s="12">
        <v>648.35</v>
      </c>
      <c r="G48" s="4">
        <v>0</v>
      </c>
      <c r="H48" s="4">
        <v>49</v>
      </c>
      <c r="I48" s="4">
        <v>10403</v>
      </c>
      <c r="J48" s="33">
        <f t="shared" si="8"/>
        <v>4.7101797558396618E-3</v>
      </c>
      <c r="K48" s="12">
        <f t="shared" si="9"/>
        <v>0</v>
      </c>
      <c r="L48" s="12">
        <f t="shared" si="10"/>
        <v>100</v>
      </c>
    </row>
    <row r="49" spans="2:12" ht="12.75" customHeight="1">
      <c r="B49" s="19">
        <v>43866</v>
      </c>
      <c r="C49" s="12">
        <v>1628.6259999999997</v>
      </c>
      <c r="D49" s="12">
        <v>788.49000000000012</v>
      </c>
      <c r="E49" s="12">
        <v>1638.83</v>
      </c>
      <c r="F49" s="12">
        <v>699.72</v>
      </c>
      <c r="G49" s="4">
        <v>0</v>
      </c>
      <c r="H49" s="4">
        <v>22</v>
      </c>
      <c r="I49" s="4">
        <v>4922</v>
      </c>
      <c r="J49" s="33">
        <f t="shared" si="8"/>
        <v>4.469727752945957E-3</v>
      </c>
      <c r="K49" s="12">
        <f t="shared" si="9"/>
        <v>0</v>
      </c>
      <c r="L49" s="12">
        <f t="shared" si="10"/>
        <v>100</v>
      </c>
    </row>
    <row r="50" spans="2:12" ht="12.75" customHeight="1">
      <c r="B50" s="19">
        <v>43867</v>
      </c>
      <c r="C50" s="12">
        <v>1603.162</v>
      </c>
      <c r="D50" s="12">
        <v>787.08333333333337</v>
      </c>
      <c r="E50" s="12">
        <v>1577.28</v>
      </c>
      <c r="F50" s="12">
        <v>688.6</v>
      </c>
      <c r="G50" s="4">
        <v>0</v>
      </c>
      <c r="H50" s="4">
        <v>34</v>
      </c>
      <c r="I50" s="4">
        <v>4282</v>
      </c>
      <c r="J50" s="33">
        <f t="shared" si="8"/>
        <v>7.9402148528724889E-3</v>
      </c>
      <c r="K50" s="12">
        <f t="shared" si="9"/>
        <v>0</v>
      </c>
      <c r="L50" s="12">
        <f t="shared" si="10"/>
        <v>100</v>
      </c>
    </row>
    <row r="51" spans="2:12" ht="12.75" customHeight="1">
      <c r="B51" s="30">
        <v>43868</v>
      </c>
      <c r="C51" s="12">
        <v>1671.9519999999998</v>
      </c>
      <c r="D51" s="12">
        <v>772.70333333333338</v>
      </c>
      <c r="E51" s="12">
        <v>1770.8249999999998</v>
      </c>
      <c r="F51" s="12">
        <v>632.96</v>
      </c>
      <c r="G51" s="4">
        <v>0</v>
      </c>
      <c r="H51" s="4">
        <v>90</v>
      </c>
      <c r="I51" s="4">
        <v>11835</v>
      </c>
      <c r="J51" s="33">
        <f t="shared" si="8"/>
        <v>7.6045627376425855E-3</v>
      </c>
      <c r="K51" s="12">
        <f t="shared" si="9"/>
        <v>0</v>
      </c>
      <c r="L51" s="12">
        <f t="shared" si="10"/>
        <v>100</v>
      </c>
    </row>
    <row r="52" spans="2:12" ht="12.75" customHeight="1">
      <c r="B52" s="30">
        <v>43869</v>
      </c>
      <c r="C52" s="12">
        <v>1607.2440000000001</v>
      </c>
      <c r="D52" s="12">
        <v>766.81666666666661</v>
      </c>
      <c r="E52" s="12">
        <v>1617.8850000000002</v>
      </c>
      <c r="F52" s="12">
        <v>651.71</v>
      </c>
      <c r="G52" s="4">
        <v>0</v>
      </c>
      <c r="H52" s="4">
        <v>78</v>
      </c>
      <c r="I52" s="4">
        <v>10830</v>
      </c>
      <c r="J52" s="33">
        <f t="shared" si="8"/>
        <v>7.2022160664819944E-3</v>
      </c>
      <c r="K52" s="12">
        <f t="shared" si="9"/>
        <v>0</v>
      </c>
      <c r="L52" s="12">
        <f t="shared" si="10"/>
        <v>100</v>
      </c>
    </row>
    <row r="53" spans="2:12" ht="12.75" customHeight="1">
      <c r="B53" s="30">
        <v>43870</v>
      </c>
      <c r="C53" s="12">
        <v>1608.5459999999998</v>
      </c>
      <c r="D53" s="12">
        <v>772.61333333333334</v>
      </c>
      <c r="E53" s="12">
        <v>1612.4449999999999</v>
      </c>
      <c r="F53" s="12">
        <v>646.71</v>
      </c>
      <c r="G53" s="4">
        <v>0</v>
      </c>
      <c r="H53" s="4">
        <v>54</v>
      </c>
      <c r="I53" s="4">
        <v>10540</v>
      </c>
      <c r="J53" s="33">
        <f t="shared" si="8"/>
        <v>5.1233396584440226E-3</v>
      </c>
      <c r="K53" s="12">
        <f t="shared" si="9"/>
        <v>0</v>
      </c>
      <c r="L53" s="12">
        <f t="shared" si="10"/>
        <v>100</v>
      </c>
    </row>
    <row r="54" spans="2:12" ht="12.75" customHeight="1">
      <c r="B54" s="30">
        <v>43871</v>
      </c>
      <c r="C54" s="12">
        <v>1605.182</v>
      </c>
      <c r="D54" s="12">
        <v>752.62333333333333</v>
      </c>
      <c r="E54" s="12">
        <v>1634.02</v>
      </c>
      <c r="F54" s="12">
        <v>648.75</v>
      </c>
      <c r="G54" s="4">
        <v>0</v>
      </c>
      <c r="H54" s="4">
        <v>98</v>
      </c>
      <c r="I54" s="4">
        <v>11302</v>
      </c>
      <c r="J54" s="33">
        <f t="shared" si="8"/>
        <v>8.6710316758095915E-3</v>
      </c>
      <c r="K54" s="12">
        <f t="shared" si="9"/>
        <v>0</v>
      </c>
      <c r="L54" s="12">
        <f t="shared" si="10"/>
        <v>100</v>
      </c>
    </row>
    <row r="55" spans="2:12" ht="12.75" customHeight="1">
      <c r="B55" s="30">
        <v>43872</v>
      </c>
      <c r="C55" s="12">
        <v>1615.336</v>
      </c>
      <c r="D55" s="12">
        <v>759.64333333333332</v>
      </c>
      <c r="E55" s="12">
        <v>1648.875</v>
      </c>
      <c r="F55" s="12">
        <v>644.29999999999995</v>
      </c>
      <c r="G55" s="4">
        <v>0</v>
      </c>
      <c r="H55" s="4">
        <v>103</v>
      </c>
      <c r="I55" s="4">
        <v>10523</v>
      </c>
      <c r="J55" s="33">
        <f t="shared" si="8"/>
        <v>9.7880832462225609E-3</v>
      </c>
      <c r="K55" s="12">
        <f t="shared" si="9"/>
        <v>0</v>
      </c>
      <c r="L55" s="12">
        <f t="shared" si="10"/>
        <v>100</v>
      </c>
    </row>
    <row r="56" spans="2:12" ht="12.75" customHeight="1">
      <c r="B56" s="19">
        <v>43873</v>
      </c>
      <c r="C56" s="12">
        <v>1604.6479999999997</v>
      </c>
      <c r="D56" s="12">
        <v>739.75333333333322</v>
      </c>
      <c r="E56" s="12">
        <v>1651.99</v>
      </c>
      <c r="F56" s="12">
        <v>674.08</v>
      </c>
      <c r="G56" s="4">
        <v>0</v>
      </c>
      <c r="H56" s="4">
        <v>34</v>
      </c>
      <c r="I56" s="4">
        <v>5000</v>
      </c>
      <c r="J56" s="33">
        <f t="shared" si="8"/>
        <v>6.7999999999999996E-3</v>
      </c>
      <c r="K56" s="12">
        <f t="shared" si="9"/>
        <v>0</v>
      </c>
      <c r="L56" s="12">
        <f t="shared" si="10"/>
        <v>100</v>
      </c>
    </row>
    <row r="57" spans="2:12" ht="12.75" customHeight="1">
      <c r="B57" s="19">
        <v>43874</v>
      </c>
      <c r="C57" s="12">
        <v>1615.684</v>
      </c>
      <c r="D57" s="12">
        <v>796.14666666666665</v>
      </c>
      <c r="E57" s="12">
        <v>1594.99</v>
      </c>
      <c r="F57" s="12">
        <v>696.68000000000006</v>
      </c>
      <c r="G57" s="4">
        <v>0</v>
      </c>
      <c r="H57" s="4">
        <v>31</v>
      </c>
      <c r="I57" s="4">
        <v>4705</v>
      </c>
      <c r="J57" s="33">
        <f t="shared" si="8"/>
        <v>6.5887353878852284E-3</v>
      </c>
      <c r="K57" s="12">
        <f t="shared" si="9"/>
        <v>0</v>
      </c>
      <c r="L57" s="12">
        <f t="shared" si="10"/>
        <v>100</v>
      </c>
    </row>
    <row r="58" spans="2:12" ht="12.75" customHeight="1">
      <c r="B58" s="30">
        <v>43875</v>
      </c>
      <c r="C58" s="12">
        <v>1627.134</v>
      </c>
      <c r="D58" s="12">
        <v>768.46999999999991</v>
      </c>
      <c r="E58" s="12">
        <v>1665.1299999999999</v>
      </c>
      <c r="F58" s="12">
        <v>665.3</v>
      </c>
      <c r="G58" s="4">
        <v>0</v>
      </c>
      <c r="H58" s="4">
        <v>79</v>
      </c>
      <c r="I58" s="4">
        <v>11908</v>
      </c>
      <c r="J58" s="33">
        <f t="shared" si="8"/>
        <v>6.6341954988243194E-3</v>
      </c>
      <c r="K58" s="12">
        <f t="shared" si="9"/>
        <v>0</v>
      </c>
      <c r="L58" s="12">
        <f t="shared" si="10"/>
        <v>100</v>
      </c>
    </row>
    <row r="59" spans="2:12" ht="12.75" customHeight="1">
      <c r="B59" s="30">
        <v>43876</v>
      </c>
      <c r="C59" s="12">
        <v>1619.4060000000002</v>
      </c>
      <c r="D59" s="12">
        <v>745.95333333333338</v>
      </c>
      <c r="E59" s="12">
        <v>1679.585</v>
      </c>
      <c r="F59" s="12">
        <v>641.19000000000005</v>
      </c>
      <c r="G59" s="4">
        <v>0</v>
      </c>
      <c r="H59" s="4">
        <v>49</v>
      </c>
      <c r="I59" s="4">
        <v>12019</v>
      </c>
      <c r="J59" s="33">
        <f t="shared" si="8"/>
        <v>4.0768782760629008E-3</v>
      </c>
      <c r="K59" s="12">
        <f t="shared" si="9"/>
        <v>0</v>
      </c>
      <c r="L59" s="12">
        <f t="shared" si="10"/>
        <v>100</v>
      </c>
    </row>
    <row r="60" spans="2:12" ht="12.75" customHeight="1">
      <c r="B60" s="30">
        <v>43877</v>
      </c>
      <c r="C60" s="12">
        <v>1629.6640000000002</v>
      </c>
      <c r="D60" s="12">
        <v>739.76666666666677</v>
      </c>
      <c r="E60" s="12">
        <v>1714.5100000000002</v>
      </c>
      <c r="F60" s="12">
        <v>637.27</v>
      </c>
      <c r="G60" s="4">
        <v>0</v>
      </c>
      <c r="H60" s="4">
        <v>64</v>
      </c>
      <c r="I60" s="4">
        <v>11104</v>
      </c>
      <c r="J60" s="33">
        <f t="shared" si="8"/>
        <v>5.763688760806916E-3</v>
      </c>
      <c r="K60" s="12">
        <f t="shared" si="9"/>
        <v>0</v>
      </c>
      <c r="L60" s="12">
        <f t="shared" si="10"/>
        <v>100</v>
      </c>
    </row>
    <row r="61" spans="2:12" ht="12.75" customHeight="1">
      <c r="B61" s="30">
        <v>43878</v>
      </c>
      <c r="C61" s="12">
        <v>1641.6279999999999</v>
      </c>
      <c r="D61" s="12">
        <v>754.43333333333339</v>
      </c>
      <c r="E61" s="12">
        <v>1722.42</v>
      </c>
      <c r="F61" s="12">
        <v>670.66</v>
      </c>
      <c r="G61" s="4">
        <v>0</v>
      </c>
      <c r="H61" s="4">
        <v>39</v>
      </c>
      <c r="I61" s="4">
        <v>9893</v>
      </c>
      <c r="J61" s="33">
        <f t="shared" si="8"/>
        <v>3.9421813403416554E-3</v>
      </c>
      <c r="K61" s="12">
        <f t="shared" si="9"/>
        <v>0</v>
      </c>
      <c r="L61" s="12">
        <f t="shared" si="10"/>
        <v>100</v>
      </c>
    </row>
    <row r="62" spans="2:12" ht="12.75" customHeight="1">
      <c r="B62" s="30">
        <v>43879</v>
      </c>
      <c r="C62" s="12">
        <v>1625.846</v>
      </c>
      <c r="D62" s="12">
        <v>739.94</v>
      </c>
      <c r="E62" s="12">
        <v>1704.7050000000002</v>
      </c>
      <c r="F62" s="12">
        <v>649.09</v>
      </c>
      <c r="G62" s="4">
        <v>0</v>
      </c>
      <c r="H62" s="4">
        <v>45</v>
      </c>
      <c r="I62" s="4">
        <v>9340</v>
      </c>
      <c r="J62" s="33">
        <f t="shared" si="8"/>
        <v>4.8179871520342612E-3</v>
      </c>
      <c r="K62" s="12">
        <f t="shared" si="9"/>
        <v>0</v>
      </c>
      <c r="L62" s="12">
        <f t="shared" si="10"/>
        <v>100</v>
      </c>
    </row>
    <row r="63" spans="2:12" ht="12.75" customHeight="1">
      <c r="B63" s="19">
        <v>43880</v>
      </c>
      <c r="C63" s="12">
        <v>1573.7660000000001</v>
      </c>
      <c r="D63" s="12">
        <v>727.3033333333334</v>
      </c>
      <c r="E63" s="12">
        <v>1593.46</v>
      </c>
      <c r="F63" s="12">
        <v>678.83</v>
      </c>
      <c r="G63" s="4">
        <v>0</v>
      </c>
      <c r="H63" s="4">
        <v>39</v>
      </c>
      <c r="I63" s="4">
        <v>5022</v>
      </c>
      <c r="J63" s="33">
        <f t="shared" si="8"/>
        <v>7.7658303464755076E-3</v>
      </c>
      <c r="K63" s="12">
        <f t="shared" si="9"/>
        <v>0</v>
      </c>
      <c r="L63" s="12">
        <f t="shared" si="10"/>
        <v>100</v>
      </c>
    </row>
    <row r="64" spans="2:12" ht="12.75" customHeight="1">
      <c r="B64" s="19">
        <v>43881</v>
      </c>
      <c r="C64" s="12">
        <v>2680.29</v>
      </c>
      <c r="D64" s="12">
        <v>2530.1166666666663</v>
      </c>
      <c r="E64" s="12">
        <v>1655.5500000000002</v>
      </c>
      <c r="F64" s="12">
        <v>713.91</v>
      </c>
      <c r="G64" s="4">
        <v>0</v>
      </c>
      <c r="H64" s="4">
        <v>13</v>
      </c>
      <c r="I64" s="4">
        <v>4132</v>
      </c>
      <c r="J64" s="33">
        <f t="shared" si="8"/>
        <v>3.1461761858664087E-3</v>
      </c>
      <c r="K64" s="12">
        <f t="shared" si="9"/>
        <v>0</v>
      </c>
      <c r="L64" s="12">
        <f t="shared" si="10"/>
        <v>100</v>
      </c>
    </row>
    <row r="65" spans="2:12" ht="12.75" customHeight="1">
      <c r="B65" s="30">
        <v>43882</v>
      </c>
      <c r="C65" s="12">
        <v>1613.9099999999999</v>
      </c>
      <c r="D65" s="12">
        <v>734.86666666666667</v>
      </c>
      <c r="E65" s="12">
        <v>1682.4749999999999</v>
      </c>
      <c r="F65" s="12">
        <v>648.16999999999996</v>
      </c>
      <c r="G65" s="4">
        <v>0</v>
      </c>
      <c r="H65" s="4">
        <v>42</v>
      </c>
      <c r="I65" s="4">
        <v>10548</v>
      </c>
      <c r="J65" s="33">
        <f t="shared" si="8"/>
        <v>3.9817974971558586E-3</v>
      </c>
      <c r="K65" s="12">
        <f t="shared" si="9"/>
        <v>0</v>
      </c>
      <c r="L65" s="12">
        <f t="shared" si="10"/>
        <v>100</v>
      </c>
    </row>
    <row r="66" spans="2:12" ht="12.75" customHeight="1">
      <c r="B66" s="30">
        <v>43883</v>
      </c>
      <c r="C66" s="12">
        <v>1615.4039999999998</v>
      </c>
      <c r="D66" s="12">
        <v>774.18333333333339</v>
      </c>
      <c r="E66" s="12">
        <v>1627.2349999999999</v>
      </c>
      <c r="F66" s="12">
        <v>771.81</v>
      </c>
      <c r="G66" s="4">
        <v>0</v>
      </c>
      <c r="H66" s="4">
        <v>101</v>
      </c>
      <c r="I66" s="4">
        <v>10681</v>
      </c>
      <c r="J66" s="33">
        <f t="shared" si="8"/>
        <v>9.4560434416253152E-3</v>
      </c>
      <c r="K66" s="12">
        <f t="shared" si="9"/>
        <v>0</v>
      </c>
      <c r="L66" s="12">
        <f t="shared" si="10"/>
        <v>100</v>
      </c>
    </row>
    <row r="67" spans="2:12" ht="12.75" customHeight="1">
      <c r="B67" s="30">
        <v>43884</v>
      </c>
      <c r="C67" s="12">
        <v>1649.2279999999998</v>
      </c>
      <c r="D67" s="12">
        <v>797.13333333333333</v>
      </c>
      <c r="E67" s="12">
        <v>1677.3700000000001</v>
      </c>
      <c r="F67" s="12">
        <v>750.39</v>
      </c>
      <c r="G67" s="4">
        <v>0</v>
      </c>
      <c r="H67" s="4">
        <v>682</v>
      </c>
      <c r="I67" s="4">
        <v>10688</v>
      </c>
      <c r="J67" s="33">
        <f t="shared" si="8"/>
        <v>6.3809880239520958E-2</v>
      </c>
      <c r="K67" s="12">
        <f t="shared" si="9"/>
        <v>0</v>
      </c>
      <c r="L67" s="12">
        <f t="shared" si="10"/>
        <v>100</v>
      </c>
    </row>
    <row r="68" spans="2:12" ht="12.75" customHeight="1">
      <c r="B68" s="30">
        <v>43885</v>
      </c>
      <c r="C68" s="12">
        <v>1596.414</v>
      </c>
      <c r="D68" s="12">
        <v>722.25666666666666</v>
      </c>
      <c r="E68" s="12">
        <v>1657.6499999999999</v>
      </c>
      <c r="F68" s="12">
        <v>628.69000000000005</v>
      </c>
      <c r="G68" s="4">
        <v>0</v>
      </c>
      <c r="H68" s="4">
        <v>79</v>
      </c>
      <c r="I68" s="4">
        <v>9679</v>
      </c>
      <c r="J68" s="33">
        <f t="shared" si="8"/>
        <v>8.1620002066329165E-3</v>
      </c>
      <c r="K68" s="12">
        <f t="shared" si="9"/>
        <v>0</v>
      </c>
      <c r="L68" s="12">
        <f t="shared" si="10"/>
        <v>100</v>
      </c>
    </row>
    <row r="69" spans="2:12" ht="12.75" customHeight="1">
      <c r="B69" s="30">
        <v>43886</v>
      </c>
      <c r="C69" s="12">
        <v>1648.86</v>
      </c>
      <c r="D69" s="12">
        <v>763.47666666666657</v>
      </c>
      <c r="E69" s="12">
        <v>1726.9349999999999</v>
      </c>
      <c r="F69" s="12">
        <v>657.65</v>
      </c>
      <c r="G69" s="4">
        <v>0</v>
      </c>
      <c r="H69" s="4">
        <v>70</v>
      </c>
      <c r="I69" s="4">
        <v>9789</v>
      </c>
      <c r="J69" s="33">
        <f t="shared" si="8"/>
        <v>7.1508836449075495E-3</v>
      </c>
      <c r="K69" s="12">
        <f t="shared" si="9"/>
        <v>0</v>
      </c>
      <c r="L69" s="12">
        <f t="shared" si="10"/>
        <v>100</v>
      </c>
    </row>
    <row r="70" spans="2:12" ht="12.75" customHeight="1">
      <c r="B70" s="19">
        <v>43887</v>
      </c>
      <c r="C70" s="12">
        <v>1648.1959999999999</v>
      </c>
      <c r="D70" s="12">
        <v>780.28666666666652</v>
      </c>
      <c r="E70" s="12">
        <v>1700.06</v>
      </c>
      <c r="F70" s="12">
        <v>699.99</v>
      </c>
      <c r="G70" s="4">
        <v>0</v>
      </c>
      <c r="H70" s="4">
        <v>46</v>
      </c>
      <c r="I70" s="4">
        <v>5478</v>
      </c>
      <c r="J70" s="33">
        <f t="shared" si="8"/>
        <v>8.3972252646951438E-3</v>
      </c>
      <c r="K70" s="12">
        <f t="shared" si="9"/>
        <v>0</v>
      </c>
      <c r="L70" s="12">
        <f t="shared" si="10"/>
        <v>100</v>
      </c>
    </row>
    <row r="71" spans="2:12" ht="12.75" customHeight="1">
      <c r="B71" s="19">
        <v>43888</v>
      </c>
      <c r="C71" s="12">
        <v>1648.3200000000002</v>
      </c>
      <c r="D71" s="12">
        <v>807.10333333333335</v>
      </c>
      <c r="E71" s="12">
        <v>1660.145</v>
      </c>
      <c r="F71" s="12">
        <v>703.49</v>
      </c>
      <c r="G71" s="4">
        <v>0</v>
      </c>
      <c r="H71" s="4">
        <v>29</v>
      </c>
      <c r="I71" s="4">
        <v>5250</v>
      </c>
      <c r="J71" s="33">
        <f t="shared" si="8"/>
        <v>5.5238095238095237E-3</v>
      </c>
      <c r="K71" s="12">
        <f t="shared" si="9"/>
        <v>0</v>
      </c>
      <c r="L71" s="12">
        <f t="shared" si="10"/>
        <v>100</v>
      </c>
    </row>
    <row r="72" spans="2:12" ht="12.75" customHeight="1">
      <c r="B72" s="30">
        <v>43889</v>
      </c>
      <c r="C72" s="12">
        <v>1609.0039999999999</v>
      </c>
      <c r="D72" s="12">
        <v>761.42666666666662</v>
      </c>
      <c r="E72" s="12">
        <v>1630.37</v>
      </c>
      <c r="F72" s="12">
        <v>664.85</v>
      </c>
      <c r="G72" s="4">
        <v>1200000</v>
      </c>
      <c r="H72" s="4">
        <v>121</v>
      </c>
      <c r="I72" s="4">
        <v>13277</v>
      </c>
      <c r="J72" s="33">
        <f t="shared" si="8"/>
        <v>9.1135045567522777E-3</v>
      </c>
      <c r="K72" s="12">
        <f t="shared" si="9"/>
        <v>1.3888888888888888E-2</v>
      </c>
      <c r="L72" s="12">
        <f t="shared" si="10"/>
        <v>99.986111111111114</v>
      </c>
    </row>
    <row r="73" spans="2:12" ht="12.75" customHeight="1">
      <c r="B73" s="30"/>
      <c r="C73" s="35"/>
      <c r="D73" s="35"/>
      <c r="E73" s="35"/>
      <c r="F73" s="35"/>
      <c r="G73" s="32"/>
      <c r="H73" s="32"/>
      <c r="I73" s="32"/>
      <c r="J73" s="36"/>
      <c r="K73" s="35"/>
      <c r="L73" s="35"/>
    </row>
    <row r="74" spans="2:12" ht="12.75" customHeight="1">
      <c r="B74" s="20"/>
      <c r="C74" s="12"/>
      <c r="D74" s="12"/>
      <c r="E74" s="12"/>
      <c r="F74" s="12"/>
      <c r="G74" s="4"/>
      <c r="H74" s="4"/>
      <c r="I74" s="4"/>
      <c r="J74" s="33"/>
      <c r="K74" s="12"/>
      <c r="L74" s="12"/>
    </row>
    <row r="75" spans="2:12" ht="12.75" customHeight="1">
      <c r="B75" s="20"/>
      <c r="C75" s="12"/>
      <c r="D75" s="12"/>
      <c r="E75" s="12"/>
      <c r="F75" s="12"/>
      <c r="G75" s="4"/>
      <c r="H75" s="4"/>
      <c r="I75" s="4"/>
      <c r="J75" s="33"/>
      <c r="K75" s="12"/>
      <c r="L75" s="12"/>
    </row>
    <row r="76" spans="2:12">
      <c r="B76" s="14" t="s">
        <v>2</v>
      </c>
      <c r="C76" s="15">
        <v>233133.41000000003</v>
      </c>
      <c r="D76" s="15">
        <v>69619.049999999988</v>
      </c>
      <c r="E76" s="15">
        <v>93514.36</v>
      </c>
      <c r="F76" s="15">
        <v>18728.350000000002</v>
      </c>
      <c r="G76" s="15">
        <f t="shared" ref="G76" si="11">SUM(G45:G75)</f>
        <v>1200000</v>
      </c>
      <c r="H76" s="15">
        <v>2291</v>
      </c>
      <c r="I76" s="15">
        <v>258444</v>
      </c>
      <c r="J76" s="29" t="s">
        <v>34</v>
      </c>
      <c r="K76" s="16" t="s">
        <v>34</v>
      </c>
      <c r="L76" s="16" t="s">
        <v>34</v>
      </c>
    </row>
    <row r="77" spans="2:12" ht="25.5">
      <c r="B77" s="18" t="s">
        <v>3</v>
      </c>
      <c r="C77" s="17">
        <v>1665.2386428571431</v>
      </c>
      <c r="D77" s="17">
        <v>828.79821428571438</v>
      </c>
      <c r="E77" s="17">
        <v>1669.8992857142857</v>
      </c>
      <c r="F77" s="17">
        <v>668.86964285714294</v>
      </c>
      <c r="G77" s="17">
        <f t="shared" ref="G77:L77" si="12">AVERAGE(G45:G75)</f>
        <v>42857.142857142855</v>
      </c>
      <c r="H77" s="17">
        <v>81.821428571428569</v>
      </c>
      <c r="I77" s="17">
        <v>9230.1428571428569</v>
      </c>
      <c r="J77" s="34">
        <f t="shared" si="12"/>
        <v>8.4911746794018392E-3</v>
      </c>
      <c r="K77" s="17">
        <f t="shared" si="12"/>
        <v>4.96031746031746E-4</v>
      </c>
      <c r="L77" s="17">
        <f t="shared" si="12"/>
        <v>99.999503968253975</v>
      </c>
    </row>
    <row r="80" spans="2:12" hidden="1">
      <c r="B80" s="1" t="s">
        <v>35</v>
      </c>
      <c r="C80" s="10">
        <v>1</v>
      </c>
      <c r="D80" s="10">
        <v>2</v>
      </c>
      <c r="E80" s="10">
        <v>3</v>
      </c>
      <c r="F80" s="10">
        <v>4</v>
      </c>
      <c r="G80" s="10">
        <v>5</v>
      </c>
      <c r="H80" s="10">
        <v>6</v>
      </c>
      <c r="I80" s="10">
        <v>7</v>
      </c>
      <c r="J80" s="10">
        <v>8</v>
      </c>
      <c r="K80" s="10">
        <v>9</v>
      </c>
      <c r="L80" s="10">
        <v>10</v>
      </c>
    </row>
    <row r="81" spans="2:12" hidden="1">
      <c r="B81" s="1" t="s">
        <v>35</v>
      </c>
      <c r="C81" s="10">
        <v>1</v>
      </c>
      <c r="D81" s="10"/>
      <c r="E81" s="10"/>
      <c r="F81" s="10"/>
      <c r="G81" s="10">
        <v>2</v>
      </c>
      <c r="H81" s="10">
        <v>3</v>
      </c>
      <c r="I81" s="10">
        <v>4</v>
      </c>
      <c r="J81" s="10">
        <v>5</v>
      </c>
      <c r="K81" s="10">
        <v>6</v>
      </c>
      <c r="L81" s="10">
        <v>7</v>
      </c>
    </row>
    <row r="82" spans="2:12" ht="25.5">
      <c r="B82" s="5" t="s">
        <v>7</v>
      </c>
      <c r="C82" s="2" t="s">
        <v>44</v>
      </c>
      <c r="D82" s="40" t="s">
        <v>42</v>
      </c>
      <c r="E82" s="41"/>
      <c r="F82" s="42"/>
      <c r="G82" s="40" t="s">
        <v>44</v>
      </c>
      <c r="H82" s="41"/>
      <c r="I82" s="41"/>
      <c r="J82" s="41"/>
      <c r="K82" s="41"/>
      <c r="L82" s="42"/>
    </row>
    <row r="83" spans="2:12" ht="48">
      <c r="B83" s="6" t="s">
        <v>13</v>
      </c>
      <c r="C83" s="8"/>
      <c r="D83" s="9" t="s">
        <v>38</v>
      </c>
      <c r="E83" s="9" t="s">
        <v>39</v>
      </c>
      <c r="F83" s="9" t="s">
        <v>40</v>
      </c>
      <c r="G83" s="9"/>
      <c r="H83" s="9" t="s">
        <v>36</v>
      </c>
      <c r="I83" s="9" t="s">
        <v>15</v>
      </c>
      <c r="J83" s="9" t="s">
        <v>22</v>
      </c>
      <c r="K83" s="9" t="s">
        <v>23</v>
      </c>
      <c r="L83" s="9" t="s">
        <v>24</v>
      </c>
    </row>
    <row r="84" spans="2:12">
      <c r="B84" s="3" t="s">
        <v>1</v>
      </c>
      <c r="C84" s="11" t="s">
        <v>25</v>
      </c>
      <c r="D84" s="11" t="s">
        <v>25</v>
      </c>
      <c r="E84" s="11" t="s">
        <v>25</v>
      </c>
      <c r="F84" s="11" t="s">
        <v>25</v>
      </c>
      <c r="G84" s="11" t="s">
        <v>26</v>
      </c>
      <c r="H84" s="11" t="s">
        <v>28</v>
      </c>
      <c r="I84" s="11" t="s">
        <v>27</v>
      </c>
      <c r="J84" s="11" t="s">
        <v>30</v>
      </c>
      <c r="K84" s="11" t="s">
        <v>32</v>
      </c>
      <c r="L84" s="11" t="s">
        <v>33</v>
      </c>
    </row>
    <row r="85" spans="2:12" ht="12.75" customHeight="1">
      <c r="B85" s="30">
        <v>43891</v>
      </c>
      <c r="C85" s="12">
        <v>1615.8780000000002</v>
      </c>
      <c r="D85" s="12">
        <v>749.14</v>
      </c>
      <c r="E85" s="12">
        <v>1665.9850000000001</v>
      </c>
      <c r="F85" s="12">
        <v>638.37</v>
      </c>
      <c r="G85" s="4">
        <v>0</v>
      </c>
      <c r="H85" s="4">
        <v>130</v>
      </c>
      <c r="I85" s="4">
        <v>14556</v>
      </c>
      <c r="J85" s="33">
        <f>H85/I85</f>
        <v>8.9310250068700189E-3</v>
      </c>
      <c r="K85" s="12">
        <f>G85/86400000</f>
        <v>0</v>
      </c>
      <c r="L85" s="12">
        <f>100-K85</f>
        <v>100</v>
      </c>
    </row>
    <row r="86" spans="2:12" ht="12.75" customHeight="1">
      <c r="B86" s="30">
        <v>43892</v>
      </c>
      <c r="C86" s="12">
        <v>1626.23</v>
      </c>
      <c r="D86" s="12">
        <v>750.36333333333334</v>
      </c>
      <c r="E86" s="12">
        <v>1690.0300000000002</v>
      </c>
      <c r="F86" s="12">
        <v>647.98</v>
      </c>
      <c r="G86" s="4">
        <v>0</v>
      </c>
      <c r="H86" s="4">
        <v>87</v>
      </c>
      <c r="I86" s="4">
        <v>12488</v>
      </c>
      <c r="J86" s="33">
        <f t="shared" ref="J86:J114" si="13">H86/I86</f>
        <v>6.9666880204996796E-3</v>
      </c>
      <c r="K86" s="12">
        <f t="shared" ref="K86:K114" si="14">G86/86400000</f>
        <v>0</v>
      </c>
      <c r="L86" s="12">
        <f t="shared" ref="L86:L114" si="15">100-K86</f>
        <v>100</v>
      </c>
    </row>
    <row r="87" spans="2:12" ht="12.75" customHeight="1">
      <c r="B87" s="30">
        <v>43893</v>
      </c>
      <c r="C87" s="12">
        <v>1635.1160000000002</v>
      </c>
      <c r="D87" s="12">
        <v>762.63333333333333</v>
      </c>
      <c r="E87" s="12">
        <v>1693.84</v>
      </c>
      <c r="F87" s="12">
        <v>660.85</v>
      </c>
      <c r="G87" s="4">
        <v>0</v>
      </c>
      <c r="H87" s="4">
        <v>87</v>
      </c>
      <c r="I87" s="4">
        <v>11508</v>
      </c>
      <c r="J87" s="33">
        <f t="shared" si="13"/>
        <v>7.5599582898852975E-3</v>
      </c>
      <c r="K87" s="12">
        <f t="shared" si="14"/>
        <v>0</v>
      </c>
      <c r="L87" s="12">
        <f t="shared" si="15"/>
        <v>100</v>
      </c>
    </row>
    <row r="88" spans="2:12" ht="12.75" customHeight="1">
      <c r="B88" s="30">
        <v>43894</v>
      </c>
      <c r="C88" s="12">
        <v>1622.962</v>
      </c>
      <c r="D88" s="12">
        <v>750.04666666666662</v>
      </c>
      <c r="E88" s="12">
        <v>1682.335</v>
      </c>
      <c r="F88" s="12">
        <v>647.35</v>
      </c>
      <c r="G88" s="4">
        <v>0</v>
      </c>
      <c r="H88" s="4">
        <v>62</v>
      </c>
      <c r="I88" s="4">
        <v>11283</v>
      </c>
      <c r="J88" s="33">
        <f t="shared" si="13"/>
        <v>5.4949924665425864E-3</v>
      </c>
      <c r="K88" s="12">
        <f t="shared" si="14"/>
        <v>0</v>
      </c>
      <c r="L88" s="12">
        <f t="shared" si="15"/>
        <v>100</v>
      </c>
    </row>
    <row r="89" spans="2:12" ht="12.75" customHeight="1">
      <c r="B89" s="19">
        <v>43895</v>
      </c>
      <c r="C89" s="12">
        <v>1659.9940000000001</v>
      </c>
      <c r="D89" s="12">
        <v>786.97666666666657</v>
      </c>
      <c r="E89" s="12">
        <v>1719.52</v>
      </c>
      <c r="F89" s="12">
        <v>715.17</v>
      </c>
      <c r="G89" s="4">
        <v>0</v>
      </c>
      <c r="H89" s="4">
        <v>49</v>
      </c>
      <c r="I89" s="4">
        <v>5923</v>
      </c>
      <c r="J89" s="33">
        <f t="shared" si="13"/>
        <v>8.2728347121391183E-3</v>
      </c>
      <c r="K89" s="12">
        <f t="shared" si="14"/>
        <v>0</v>
      </c>
      <c r="L89" s="12">
        <f t="shared" si="15"/>
        <v>100</v>
      </c>
    </row>
    <row r="90" spans="2:12" ht="12.75" customHeight="1">
      <c r="B90" s="19">
        <v>43896</v>
      </c>
      <c r="C90" s="12">
        <v>1624.6759999999999</v>
      </c>
      <c r="D90" s="12">
        <v>785.19666666666672</v>
      </c>
      <c r="E90" s="12">
        <v>1633.895</v>
      </c>
      <c r="F90" s="12">
        <v>722.63</v>
      </c>
      <c r="G90" s="4">
        <v>0</v>
      </c>
      <c r="H90" s="4">
        <v>31</v>
      </c>
      <c r="I90" s="4">
        <v>4714</v>
      </c>
      <c r="J90" s="33">
        <f t="shared" si="13"/>
        <v>6.5761561306745863E-3</v>
      </c>
      <c r="K90" s="12">
        <f t="shared" si="14"/>
        <v>0</v>
      </c>
      <c r="L90" s="12">
        <f t="shared" si="15"/>
        <v>100</v>
      </c>
    </row>
    <row r="91" spans="2:12" ht="12.75" customHeight="1">
      <c r="B91" s="30">
        <v>43897</v>
      </c>
      <c r="C91" s="12">
        <v>1634.2339999999999</v>
      </c>
      <c r="D91" s="12">
        <v>773.96666666666681</v>
      </c>
      <c r="E91" s="12">
        <v>1674.635</v>
      </c>
      <c r="F91" s="12">
        <v>666.58</v>
      </c>
      <c r="G91" s="4">
        <v>0</v>
      </c>
      <c r="H91" s="4">
        <v>79</v>
      </c>
      <c r="I91" s="4">
        <v>12968</v>
      </c>
      <c r="J91" s="33">
        <f t="shared" si="13"/>
        <v>6.0919185687847007E-3</v>
      </c>
      <c r="K91" s="12">
        <f t="shared" si="14"/>
        <v>0</v>
      </c>
      <c r="L91" s="12">
        <f t="shared" si="15"/>
        <v>100</v>
      </c>
    </row>
    <row r="92" spans="2:12" ht="12.75" customHeight="1">
      <c r="B92" s="30">
        <v>43898</v>
      </c>
      <c r="C92" s="12">
        <v>1647.2900000000002</v>
      </c>
      <c r="D92" s="12">
        <v>774.40333333333331</v>
      </c>
      <c r="E92" s="12">
        <v>1706.62</v>
      </c>
      <c r="F92" s="12">
        <v>672.28</v>
      </c>
      <c r="G92" s="4">
        <v>0</v>
      </c>
      <c r="H92" s="4">
        <v>79</v>
      </c>
      <c r="I92" s="4">
        <v>11434</v>
      </c>
      <c r="J92" s="33">
        <f t="shared" si="13"/>
        <v>6.9092181213923388E-3</v>
      </c>
      <c r="K92" s="12">
        <f t="shared" si="14"/>
        <v>0</v>
      </c>
      <c r="L92" s="12">
        <f t="shared" si="15"/>
        <v>100</v>
      </c>
    </row>
    <row r="93" spans="2:12" ht="12.75" customHeight="1">
      <c r="B93" s="30">
        <v>43899</v>
      </c>
      <c r="C93" s="12">
        <v>1664.0040000000001</v>
      </c>
      <c r="D93" s="12">
        <v>798.43666666666684</v>
      </c>
      <c r="E93" s="12">
        <v>1712.355</v>
      </c>
      <c r="F93" s="12">
        <v>683.24</v>
      </c>
      <c r="G93" s="4">
        <v>0</v>
      </c>
      <c r="H93" s="4">
        <v>77</v>
      </c>
      <c r="I93" s="4">
        <v>11193</v>
      </c>
      <c r="J93" s="33">
        <f t="shared" si="13"/>
        <v>6.8792995622263915E-3</v>
      </c>
      <c r="K93" s="12">
        <f t="shared" si="14"/>
        <v>0</v>
      </c>
      <c r="L93" s="12">
        <f t="shared" si="15"/>
        <v>100</v>
      </c>
    </row>
    <row r="94" spans="2:12" ht="12.75" customHeight="1">
      <c r="B94" s="30">
        <v>43900</v>
      </c>
      <c r="C94" s="12">
        <v>1646.0340000000001</v>
      </c>
      <c r="D94" s="12">
        <v>774.22333333333336</v>
      </c>
      <c r="E94" s="12">
        <v>1703.75</v>
      </c>
      <c r="F94" s="12">
        <v>671.62</v>
      </c>
      <c r="G94" s="4">
        <v>0</v>
      </c>
      <c r="H94" s="4">
        <v>85</v>
      </c>
      <c r="I94" s="4">
        <v>11610</v>
      </c>
      <c r="J94" s="33">
        <f t="shared" si="13"/>
        <v>7.3212747631352286E-3</v>
      </c>
      <c r="K94" s="12">
        <f t="shared" si="14"/>
        <v>0</v>
      </c>
      <c r="L94" s="12">
        <f t="shared" si="15"/>
        <v>100</v>
      </c>
    </row>
    <row r="95" spans="2:12" ht="12.75" customHeight="1">
      <c r="B95" s="30">
        <v>43901</v>
      </c>
      <c r="C95" s="12">
        <v>1616.3939999999998</v>
      </c>
      <c r="D95" s="12">
        <v>764.53666666666675</v>
      </c>
      <c r="E95" s="12">
        <v>1644.18</v>
      </c>
      <c r="F95" s="12">
        <v>653.39</v>
      </c>
      <c r="G95" s="4">
        <v>0</v>
      </c>
      <c r="H95" s="4">
        <v>88</v>
      </c>
      <c r="I95" s="4">
        <v>10759</v>
      </c>
      <c r="J95" s="33">
        <f t="shared" si="13"/>
        <v>8.1791988102983548E-3</v>
      </c>
      <c r="K95" s="12">
        <f t="shared" si="14"/>
        <v>0</v>
      </c>
      <c r="L95" s="12">
        <f t="shared" si="15"/>
        <v>100</v>
      </c>
    </row>
    <row r="96" spans="2:12" ht="12.75" customHeight="1">
      <c r="B96" s="19">
        <v>43902</v>
      </c>
      <c r="C96" s="12">
        <v>1649.0279999999998</v>
      </c>
      <c r="D96" s="12">
        <v>818.04999999999984</v>
      </c>
      <c r="E96" s="12">
        <v>1645.4949999999999</v>
      </c>
      <c r="F96" s="12">
        <v>692.05</v>
      </c>
      <c r="G96" s="4">
        <v>0</v>
      </c>
      <c r="H96" s="4">
        <v>30</v>
      </c>
      <c r="I96" s="4">
        <v>5491</v>
      </c>
      <c r="J96" s="33">
        <f t="shared" si="13"/>
        <v>5.4634857038790745E-3</v>
      </c>
      <c r="K96" s="12">
        <f t="shared" si="14"/>
        <v>0</v>
      </c>
      <c r="L96" s="12">
        <f t="shared" si="15"/>
        <v>100</v>
      </c>
    </row>
    <row r="97" spans="2:12" ht="12.75" customHeight="1">
      <c r="B97" s="19">
        <v>43903</v>
      </c>
      <c r="C97" s="12">
        <v>1955.0819999999999</v>
      </c>
      <c r="D97" s="12">
        <v>1341.45</v>
      </c>
      <c r="E97" s="12">
        <v>1625.5299999999997</v>
      </c>
      <c r="F97" s="12">
        <v>730.3</v>
      </c>
      <c r="G97" s="4">
        <v>0</v>
      </c>
      <c r="H97" s="4">
        <v>42</v>
      </c>
      <c r="I97" s="4">
        <v>4852</v>
      </c>
      <c r="J97" s="33">
        <f t="shared" si="13"/>
        <v>8.6562242374278644E-3</v>
      </c>
      <c r="K97" s="12">
        <f t="shared" si="14"/>
        <v>0</v>
      </c>
      <c r="L97" s="12">
        <f t="shared" si="15"/>
        <v>100</v>
      </c>
    </row>
    <row r="98" spans="2:12" ht="12.75" customHeight="1">
      <c r="B98" s="30">
        <v>43904</v>
      </c>
      <c r="C98" s="12">
        <v>1633.5880000000002</v>
      </c>
      <c r="D98" s="12">
        <v>758.42666666666662</v>
      </c>
      <c r="E98" s="12">
        <v>1696.33</v>
      </c>
      <c r="F98" s="12">
        <v>660.5</v>
      </c>
      <c r="G98" s="4">
        <v>0</v>
      </c>
      <c r="H98" s="4">
        <v>75</v>
      </c>
      <c r="I98" s="4">
        <v>12348</v>
      </c>
      <c r="J98" s="33">
        <f t="shared" si="13"/>
        <v>6.0738581146744415E-3</v>
      </c>
      <c r="K98" s="12">
        <f t="shared" si="14"/>
        <v>0</v>
      </c>
      <c r="L98" s="12">
        <f t="shared" si="15"/>
        <v>100</v>
      </c>
    </row>
    <row r="99" spans="2:12" ht="12.75" customHeight="1">
      <c r="B99" s="30">
        <v>43905</v>
      </c>
      <c r="C99" s="12">
        <v>1628.8979999999999</v>
      </c>
      <c r="D99" s="12">
        <v>762.93666666666661</v>
      </c>
      <c r="E99" s="12">
        <v>1677.8400000000001</v>
      </c>
      <c r="F99" s="12">
        <v>662.81</v>
      </c>
      <c r="G99" s="4">
        <v>0</v>
      </c>
      <c r="H99" s="4">
        <v>66</v>
      </c>
      <c r="I99" s="4">
        <v>12099</v>
      </c>
      <c r="J99" s="33">
        <f t="shared" si="13"/>
        <v>5.4549962806843544E-3</v>
      </c>
      <c r="K99" s="12">
        <f t="shared" si="14"/>
        <v>0</v>
      </c>
      <c r="L99" s="12">
        <f t="shared" si="15"/>
        <v>100</v>
      </c>
    </row>
    <row r="100" spans="2:12" ht="12.75" customHeight="1">
      <c r="B100" s="30">
        <v>43906</v>
      </c>
      <c r="C100" s="12">
        <v>1698.3419999999999</v>
      </c>
      <c r="D100" s="12">
        <v>841.67666666666662</v>
      </c>
      <c r="E100" s="12">
        <v>1733.3400000000001</v>
      </c>
      <c r="F100" s="12">
        <v>668.49</v>
      </c>
      <c r="G100" s="4">
        <v>0</v>
      </c>
      <c r="H100" s="4">
        <v>67</v>
      </c>
      <c r="I100" s="4">
        <v>11522</v>
      </c>
      <c r="J100" s="33">
        <f t="shared" si="13"/>
        <v>5.8149626800902618E-3</v>
      </c>
      <c r="K100" s="12">
        <f t="shared" si="14"/>
        <v>0</v>
      </c>
      <c r="L100" s="12">
        <f t="shared" si="15"/>
        <v>100</v>
      </c>
    </row>
    <row r="101" spans="2:12" ht="12.75" customHeight="1">
      <c r="B101" s="30">
        <v>43907</v>
      </c>
      <c r="C101" s="12">
        <v>1613.87</v>
      </c>
      <c r="D101" s="12">
        <v>727.44999999999993</v>
      </c>
      <c r="E101" s="12">
        <v>1693.5</v>
      </c>
      <c r="F101" s="12">
        <v>644.64</v>
      </c>
      <c r="G101" s="4">
        <v>0</v>
      </c>
      <c r="H101" s="4">
        <v>46</v>
      </c>
      <c r="I101" s="4">
        <v>10863</v>
      </c>
      <c r="J101" s="33">
        <f t="shared" si="13"/>
        <v>4.2345576728343923E-3</v>
      </c>
      <c r="K101" s="12">
        <f t="shared" si="14"/>
        <v>0</v>
      </c>
      <c r="L101" s="12">
        <f t="shared" si="15"/>
        <v>100</v>
      </c>
    </row>
    <row r="102" spans="2:12" ht="12.75" customHeight="1">
      <c r="B102" s="30">
        <v>43908</v>
      </c>
      <c r="C102" s="12">
        <v>1642.4760000000001</v>
      </c>
      <c r="D102" s="12">
        <v>750.45666666666659</v>
      </c>
      <c r="E102" s="12">
        <v>1730.5049999999999</v>
      </c>
      <c r="F102" s="12">
        <v>656.09</v>
      </c>
      <c r="G102" s="4">
        <v>0</v>
      </c>
      <c r="H102" s="4">
        <v>44</v>
      </c>
      <c r="I102" s="4">
        <v>9727</v>
      </c>
      <c r="J102" s="33">
        <f t="shared" si="13"/>
        <v>4.523491312840547E-3</v>
      </c>
      <c r="K102" s="12">
        <f t="shared" si="14"/>
        <v>0</v>
      </c>
      <c r="L102" s="12">
        <f t="shared" si="15"/>
        <v>100</v>
      </c>
    </row>
    <row r="103" spans="2:12" ht="12.75" customHeight="1">
      <c r="B103" s="19">
        <v>43909</v>
      </c>
      <c r="C103" s="12">
        <v>1574.2439999999999</v>
      </c>
      <c r="D103" s="12">
        <v>730.44333333333327</v>
      </c>
      <c r="E103" s="12">
        <v>1589.9449999999999</v>
      </c>
      <c r="F103" s="12">
        <v>692.64</v>
      </c>
      <c r="G103" s="4">
        <v>0</v>
      </c>
      <c r="H103" s="4">
        <v>26</v>
      </c>
      <c r="I103" s="4">
        <v>4760</v>
      </c>
      <c r="J103" s="33">
        <f t="shared" si="13"/>
        <v>5.4621848739495795E-3</v>
      </c>
      <c r="K103" s="12">
        <f t="shared" si="14"/>
        <v>0</v>
      </c>
      <c r="L103" s="12">
        <f t="shared" si="15"/>
        <v>100</v>
      </c>
    </row>
    <row r="104" spans="2:12" ht="12.75" customHeight="1">
      <c r="B104" s="19">
        <v>43910</v>
      </c>
      <c r="C104" s="12">
        <v>3533.2179999999998</v>
      </c>
      <c r="D104" s="12">
        <v>3190.4466666666667</v>
      </c>
      <c r="E104" s="12">
        <v>2797.375</v>
      </c>
      <c r="F104" s="12">
        <v>7454.85</v>
      </c>
      <c r="G104" s="4">
        <v>0</v>
      </c>
      <c r="H104" s="4">
        <v>50</v>
      </c>
      <c r="I104" s="4">
        <v>3562</v>
      </c>
      <c r="J104" s="33">
        <f t="shared" si="13"/>
        <v>1.403705783267827E-2</v>
      </c>
      <c r="K104" s="12">
        <f t="shared" si="14"/>
        <v>0</v>
      </c>
      <c r="L104" s="12">
        <f t="shared" si="15"/>
        <v>100</v>
      </c>
    </row>
    <row r="105" spans="2:12" ht="12.75" customHeight="1">
      <c r="B105" s="30">
        <v>43911</v>
      </c>
      <c r="C105" s="12">
        <v>1643.3920000000003</v>
      </c>
      <c r="D105" s="12">
        <v>743.49666666666678</v>
      </c>
      <c r="E105" s="12">
        <v>1743.2350000000001</v>
      </c>
      <c r="F105" s="12">
        <v>657.47</v>
      </c>
      <c r="G105" s="4">
        <v>0</v>
      </c>
      <c r="H105" s="4">
        <v>73</v>
      </c>
      <c r="I105" s="4">
        <v>12062</v>
      </c>
      <c r="J105" s="33">
        <f t="shared" si="13"/>
        <v>6.0520643342729229E-3</v>
      </c>
      <c r="K105" s="12">
        <f t="shared" si="14"/>
        <v>0</v>
      </c>
      <c r="L105" s="12">
        <f t="shared" si="15"/>
        <v>100</v>
      </c>
    </row>
    <row r="106" spans="2:12" ht="12.75" customHeight="1">
      <c r="B106" s="30">
        <v>43912</v>
      </c>
      <c r="C106" s="12">
        <v>1750.8980000000004</v>
      </c>
      <c r="D106" s="12">
        <v>827.84666666666669</v>
      </c>
      <c r="E106" s="12">
        <v>1885.4750000000001</v>
      </c>
      <c r="F106" s="12">
        <v>848.93000000000006</v>
      </c>
      <c r="G106" s="4">
        <v>0</v>
      </c>
      <c r="H106" s="4">
        <v>61</v>
      </c>
      <c r="I106" s="4">
        <v>10824</v>
      </c>
      <c r="J106" s="33">
        <f t="shared" si="13"/>
        <v>5.6356245380635621E-3</v>
      </c>
      <c r="K106" s="12">
        <f t="shared" si="14"/>
        <v>0</v>
      </c>
      <c r="L106" s="12">
        <f t="shared" si="15"/>
        <v>100</v>
      </c>
    </row>
    <row r="107" spans="2:12" ht="12.75" customHeight="1">
      <c r="B107" s="30">
        <v>43913</v>
      </c>
      <c r="C107" s="12">
        <v>1631.82</v>
      </c>
      <c r="D107" s="12">
        <v>754.59</v>
      </c>
      <c r="E107" s="12">
        <v>1697.665</v>
      </c>
      <c r="F107" s="12">
        <v>646.39</v>
      </c>
      <c r="G107" s="4">
        <v>0</v>
      </c>
      <c r="H107" s="4">
        <v>45</v>
      </c>
      <c r="I107" s="4">
        <v>10649</v>
      </c>
      <c r="J107" s="33">
        <f t="shared" si="13"/>
        <v>4.2257488966100107E-3</v>
      </c>
      <c r="K107" s="12">
        <f t="shared" si="14"/>
        <v>0</v>
      </c>
      <c r="L107" s="12">
        <f t="shared" si="15"/>
        <v>100</v>
      </c>
    </row>
    <row r="108" spans="2:12" ht="12.75" customHeight="1">
      <c r="B108" s="30">
        <v>43914</v>
      </c>
      <c r="C108" s="12">
        <v>1638.0340000000001</v>
      </c>
      <c r="D108" s="12">
        <v>741.99666666666656</v>
      </c>
      <c r="E108" s="12">
        <v>1732.0900000000001</v>
      </c>
      <c r="F108" s="12">
        <v>647.91</v>
      </c>
      <c r="G108" s="4">
        <v>0</v>
      </c>
      <c r="H108" s="4">
        <v>44</v>
      </c>
      <c r="I108" s="4">
        <v>9466</v>
      </c>
      <c r="J108" s="33">
        <f t="shared" si="13"/>
        <v>4.6482146630044373E-3</v>
      </c>
      <c r="K108" s="12">
        <f t="shared" si="14"/>
        <v>0</v>
      </c>
      <c r="L108" s="12">
        <f t="shared" si="15"/>
        <v>100</v>
      </c>
    </row>
    <row r="109" spans="2:12" ht="12.75" customHeight="1">
      <c r="B109" s="30">
        <v>43915</v>
      </c>
      <c r="C109" s="12">
        <v>1600.8539999999998</v>
      </c>
      <c r="D109" s="12">
        <v>721.68</v>
      </c>
      <c r="E109" s="12">
        <v>1669.6149999999998</v>
      </c>
      <c r="F109" s="12">
        <v>649.20000000000005</v>
      </c>
      <c r="G109" s="4">
        <v>0</v>
      </c>
      <c r="H109" s="4">
        <v>41</v>
      </c>
      <c r="I109" s="4">
        <v>10103</v>
      </c>
      <c r="J109" s="33">
        <f t="shared" si="13"/>
        <v>4.0582005344947042E-3</v>
      </c>
      <c r="K109" s="12">
        <f t="shared" si="14"/>
        <v>0</v>
      </c>
      <c r="L109" s="12">
        <f t="shared" si="15"/>
        <v>100</v>
      </c>
    </row>
    <row r="110" spans="2:12" ht="12.75" customHeight="1">
      <c r="B110" s="19">
        <v>43916</v>
      </c>
      <c r="C110" s="12">
        <v>1644.3920000000003</v>
      </c>
      <c r="D110" s="12">
        <v>750.17000000000007</v>
      </c>
      <c r="E110" s="12">
        <v>1735.7249999999999</v>
      </c>
      <c r="F110" s="12">
        <v>686.73</v>
      </c>
      <c r="G110" s="4">
        <v>0</v>
      </c>
      <c r="H110" s="4">
        <v>53</v>
      </c>
      <c r="I110" s="4">
        <v>5544</v>
      </c>
      <c r="J110" s="33">
        <f t="shared" si="13"/>
        <v>9.55988455988456E-3</v>
      </c>
      <c r="K110" s="12">
        <f t="shared" si="14"/>
        <v>0</v>
      </c>
      <c r="L110" s="12">
        <f t="shared" si="15"/>
        <v>100</v>
      </c>
    </row>
    <row r="111" spans="2:12" ht="12.75" customHeight="1">
      <c r="B111" s="19">
        <v>43917</v>
      </c>
      <c r="C111" s="12">
        <v>1735.6020000000001</v>
      </c>
      <c r="D111" s="12">
        <v>843.30666666666673</v>
      </c>
      <c r="E111" s="12">
        <v>1824.0450000000001</v>
      </c>
      <c r="F111" s="12">
        <v>889.81</v>
      </c>
      <c r="G111" s="4">
        <v>0</v>
      </c>
      <c r="H111" s="4">
        <v>83</v>
      </c>
      <c r="I111" s="4">
        <v>4592</v>
      </c>
      <c r="J111" s="33">
        <f t="shared" si="13"/>
        <v>1.8074912891986063E-2</v>
      </c>
      <c r="K111" s="12">
        <f t="shared" si="14"/>
        <v>0</v>
      </c>
      <c r="L111" s="12">
        <f t="shared" si="15"/>
        <v>100</v>
      </c>
    </row>
    <row r="112" spans="2:12" ht="12.75" customHeight="1">
      <c r="B112" s="30">
        <v>43918</v>
      </c>
      <c r="C112" s="12">
        <v>1639.2240000000002</v>
      </c>
      <c r="D112" s="12">
        <v>748.05666666666673</v>
      </c>
      <c r="E112" s="12">
        <v>1725.9750000000001</v>
      </c>
      <c r="F112" s="12">
        <v>665.21</v>
      </c>
      <c r="G112" s="4">
        <v>0</v>
      </c>
      <c r="H112" s="4">
        <v>69</v>
      </c>
      <c r="I112" s="4">
        <v>12000</v>
      </c>
      <c r="J112" s="33">
        <f t="shared" si="13"/>
        <v>5.7499999999999999E-3</v>
      </c>
      <c r="K112" s="12">
        <f t="shared" si="14"/>
        <v>0</v>
      </c>
      <c r="L112" s="12">
        <f t="shared" si="15"/>
        <v>100</v>
      </c>
    </row>
    <row r="113" spans="2:12" ht="12.75" customHeight="1">
      <c r="B113" s="30">
        <v>43919</v>
      </c>
      <c r="C113" s="12">
        <v>1598.1779999999999</v>
      </c>
      <c r="D113" s="12">
        <v>726.89666666666665</v>
      </c>
      <c r="E113" s="12">
        <v>1655.1</v>
      </c>
      <c r="F113" s="12">
        <v>628.6</v>
      </c>
      <c r="G113" s="4">
        <v>0</v>
      </c>
      <c r="H113" s="4">
        <v>78</v>
      </c>
      <c r="I113" s="4">
        <v>11447</v>
      </c>
      <c r="J113" s="33">
        <f t="shared" si="13"/>
        <v>6.8140124049969426E-3</v>
      </c>
      <c r="K113" s="12">
        <f t="shared" si="14"/>
        <v>0</v>
      </c>
      <c r="L113" s="12">
        <f t="shared" si="15"/>
        <v>100</v>
      </c>
    </row>
    <row r="114" spans="2:12" ht="12.75" customHeight="1">
      <c r="B114" s="30">
        <v>43920</v>
      </c>
      <c r="C114" s="12">
        <v>1624.4760000000001</v>
      </c>
      <c r="D114" s="12">
        <v>755.50333333333344</v>
      </c>
      <c r="E114" s="12">
        <v>1677.9349999999999</v>
      </c>
      <c r="F114" s="12">
        <v>668.98</v>
      </c>
      <c r="G114" s="4">
        <v>0</v>
      </c>
      <c r="H114" s="4">
        <v>91</v>
      </c>
      <c r="I114" s="4">
        <v>11351</v>
      </c>
      <c r="J114" s="33">
        <f t="shared" si="13"/>
        <v>8.0169148092679061E-3</v>
      </c>
      <c r="K114" s="12">
        <f t="shared" si="14"/>
        <v>0</v>
      </c>
      <c r="L114" s="12">
        <f t="shared" si="15"/>
        <v>100</v>
      </c>
    </row>
    <row r="115" spans="2:12" ht="12.75" customHeight="1">
      <c r="B115" s="30">
        <v>43921</v>
      </c>
      <c r="C115" s="12">
        <v>1619.48</v>
      </c>
      <c r="D115" s="12">
        <v>727.44333333333327</v>
      </c>
      <c r="E115" s="12">
        <v>1709.0349999999999</v>
      </c>
      <c r="F115" s="12">
        <v>629.22</v>
      </c>
      <c r="G115" s="4">
        <v>1200000</v>
      </c>
      <c r="H115" s="4">
        <v>78</v>
      </c>
      <c r="I115" s="4">
        <v>11714</v>
      </c>
      <c r="J115" s="33">
        <f t="shared" ref="J115" si="16">H115/I115</f>
        <v>6.6586989926583576E-3</v>
      </c>
      <c r="K115" s="12">
        <f t="shared" ref="K115" si="17">G115/86400000</f>
        <v>1.3888888888888888E-2</v>
      </c>
      <c r="L115" s="12">
        <f t="shared" ref="L115" si="18">100-K115</f>
        <v>99.986111111111114</v>
      </c>
    </row>
    <row r="116" spans="2:12">
      <c r="B116" s="14" t="s">
        <v>2</v>
      </c>
      <c r="C116" s="15">
        <v>265239.54000000004</v>
      </c>
      <c r="D116" s="15">
        <v>80196.740000000005</v>
      </c>
      <c r="E116" s="15">
        <v>107545.8</v>
      </c>
      <c r="F116" s="15">
        <v>27860.28</v>
      </c>
      <c r="G116" s="15">
        <f t="shared" ref="G116" si="19">SUM(G85:G115)</f>
        <v>1200000</v>
      </c>
      <c r="H116" s="15">
        <v>2016</v>
      </c>
      <c r="I116" s="15">
        <v>303412</v>
      </c>
      <c r="J116" s="29" t="s">
        <v>34</v>
      </c>
      <c r="K116" s="16" t="s">
        <v>34</v>
      </c>
      <c r="L116" s="16" t="s">
        <v>34</v>
      </c>
    </row>
    <row r="117" spans="2:12" ht="25.5">
      <c r="B117" s="18" t="s">
        <v>3</v>
      </c>
      <c r="C117" s="17">
        <v>1711.2228387096775</v>
      </c>
      <c r="D117" s="17">
        <v>862.33053763440864</v>
      </c>
      <c r="E117" s="17">
        <v>1734.6096774193547</v>
      </c>
      <c r="F117" s="17">
        <v>898.71870967741927</v>
      </c>
      <c r="G117" s="17">
        <f t="shared" ref="G117:L117" si="20">AVERAGE(G85:G115)</f>
        <v>38709.677419354841</v>
      </c>
      <c r="H117" s="17">
        <v>65.032258064516128</v>
      </c>
      <c r="I117" s="17">
        <v>9787.4838709677424</v>
      </c>
      <c r="J117" s="34">
        <f t="shared" si="20"/>
        <v>7.0450857995724694E-3</v>
      </c>
      <c r="K117" s="17">
        <f t="shared" si="20"/>
        <v>4.4802867383512545E-4</v>
      </c>
      <c r="L117" s="17">
        <f t="shared" si="20"/>
        <v>99.99955197132617</v>
      </c>
    </row>
  </sheetData>
  <mergeCells count="6">
    <mergeCell ref="D2:F2"/>
    <mergeCell ref="G2:L2"/>
    <mergeCell ref="D42:F42"/>
    <mergeCell ref="G42:L42"/>
    <mergeCell ref="D82:F82"/>
    <mergeCell ref="G82:L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Riepilogo CBI Globe</vt:lpstr>
      <vt:lpstr>Riepilogo BPc - IB e MB</vt:lpstr>
      <vt:lpstr>Riepilogo BPc - MB+</vt:lpstr>
    </vt:vector>
  </TitlesOfParts>
  <Company>Banca Passadore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remote</dc:creator>
  <cp:lastModifiedBy>remote</cp:lastModifiedBy>
  <dcterms:created xsi:type="dcterms:W3CDTF">2019-09-12T08:36:46Z</dcterms:created>
  <dcterms:modified xsi:type="dcterms:W3CDTF">2022-05-02T07:46:17Z</dcterms:modified>
</cp:coreProperties>
</file>