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Lavoro\PSD2\documentazione e normativa\Compliance\Banca d'Italia\statistiche trimestrali\202204-06\per pubblicazione\"/>
    </mc:Choice>
  </mc:AlternateContent>
  <xr:revisionPtr revIDLastSave="0" documentId="13_ncr:1_{7FB3BE56-03EC-4CD7-B84B-5C8DB8E075D0}" xr6:coauthVersionLast="47" xr6:coauthVersionMax="47" xr10:uidLastSave="{00000000-0000-0000-0000-000000000000}"/>
  <bookViews>
    <workbookView xWindow="-120" yWindow="-120" windowWidth="29040" windowHeight="15720" tabRatio="935" activeTab="2" xr2:uid="{00000000-000D-0000-FFFF-FFFF00000000}"/>
  </bookViews>
  <sheets>
    <sheet name="Riepilogo CBI Globe" sheetId="4" r:id="rId1"/>
    <sheet name="Riepilogo BPc - IB e MB" sheetId="13" r:id="rId2"/>
    <sheet name="Riepilogo BPc - MB+" sheetId="1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4" i="4" l="1"/>
  <c r="R84" i="4"/>
  <c r="S84" i="4"/>
  <c r="T84" i="4"/>
  <c r="W84" i="4"/>
  <c r="X84" i="4"/>
  <c r="Q85" i="4"/>
  <c r="R85" i="4"/>
  <c r="S85" i="4"/>
  <c r="T85" i="4"/>
  <c r="W85" i="4"/>
  <c r="X85" i="4"/>
  <c r="G117" i="13"/>
  <c r="G116" i="13"/>
  <c r="G78" i="13"/>
  <c r="G77" i="13"/>
  <c r="G38" i="13"/>
  <c r="G37" i="13"/>
  <c r="J75" i="14"/>
  <c r="K75" i="14"/>
  <c r="L75" i="14" s="1"/>
  <c r="J76" i="14"/>
  <c r="K76" i="14"/>
  <c r="L76" i="14" s="1"/>
  <c r="J75" i="13"/>
  <c r="K75" i="13"/>
  <c r="L75" i="13" s="1"/>
  <c r="J76" i="13"/>
  <c r="K76" i="13"/>
  <c r="L76" i="13" s="1"/>
  <c r="N83" i="4"/>
  <c r="Q83" i="4"/>
  <c r="R83" i="4"/>
  <c r="S83" i="4"/>
  <c r="T83" i="4"/>
  <c r="W83" i="4"/>
  <c r="X83" i="4"/>
  <c r="N102" i="4"/>
  <c r="T102" i="4" s="1"/>
  <c r="N103" i="4"/>
  <c r="T103" i="4" s="1"/>
  <c r="N104" i="4"/>
  <c r="T104" i="4" s="1"/>
  <c r="N105" i="4"/>
  <c r="T105" i="4" s="1"/>
  <c r="N106" i="4"/>
  <c r="T106" i="4" s="1"/>
  <c r="N107" i="4"/>
  <c r="T107" i="4" s="1"/>
  <c r="N108" i="4"/>
  <c r="T108" i="4" s="1"/>
  <c r="N109" i="4"/>
  <c r="N110" i="4"/>
  <c r="T110" i="4" s="1"/>
  <c r="N111" i="4"/>
  <c r="T111" i="4" s="1"/>
  <c r="N112" i="4"/>
  <c r="T112" i="4" s="1"/>
  <c r="N113" i="4"/>
  <c r="T113" i="4" s="1"/>
  <c r="N114" i="4"/>
  <c r="T114" i="4" s="1"/>
  <c r="N115" i="4"/>
  <c r="T115" i="4" s="1"/>
  <c r="N116" i="4"/>
  <c r="T116" i="4" s="1"/>
  <c r="N117" i="4"/>
  <c r="T117" i="4" s="1"/>
  <c r="N118" i="4"/>
  <c r="T118" i="4" s="1"/>
  <c r="N119" i="4"/>
  <c r="T119" i="4" s="1"/>
  <c r="N120" i="4"/>
  <c r="T120" i="4" s="1"/>
  <c r="N121" i="4"/>
  <c r="T121" i="4" s="1"/>
  <c r="N122" i="4"/>
  <c r="T122" i="4" s="1"/>
  <c r="N123" i="4"/>
  <c r="T123" i="4" s="1"/>
  <c r="N124" i="4"/>
  <c r="T124" i="4" s="1"/>
  <c r="N125" i="4"/>
  <c r="T125" i="4" s="1"/>
  <c r="N126" i="4"/>
  <c r="T126" i="4" s="1"/>
  <c r="N127" i="4"/>
  <c r="T127" i="4" s="1"/>
  <c r="N128" i="4"/>
  <c r="T128" i="4" s="1"/>
  <c r="N129" i="4"/>
  <c r="T129" i="4" s="1"/>
  <c r="N130" i="4"/>
  <c r="T130" i="4" s="1"/>
  <c r="N101" i="4"/>
  <c r="T101" i="4" s="1"/>
  <c r="N56" i="4"/>
  <c r="T56" i="4" s="1"/>
  <c r="N57" i="4"/>
  <c r="T57" i="4" s="1"/>
  <c r="N58" i="4"/>
  <c r="T58" i="4" s="1"/>
  <c r="N59" i="4"/>
  <c r="T59" i="4" s="1"/>
  <c r="N60" i="4"/>
  <c r="T60" i="4" s="1"/>
  <c r="N61" i="4"/>
  <c r="T61" i="4" s="1"/>
  <c r="N62" i="4"/>
  <c r="T62" i="4" s="1"/>
  <c r="N63" i="4"/>
  <c r="T63" i="4" s="1"/>
  <c r="N64" i="4"/>
  <c r="T64" i="4" s="1"/>
  <c r="N65" i="4"/>
  <c r="T65" i="4" s="1"/>
  <c r="N66" i="4"/>
  <c r="N67" i="4"/>
  <c r="T67" i="4" s="1"/>
  <c r="N68" i="4"/>
  <c r="T68" i="4" s="1"/>
  <c r="N69" i="4"/>
  <c r="T69" i="4" s="1"/>
  <c r="N70" i="4"/>
  <c r="T70" i="4" s="1"/>
  <c r="N71" i="4"/>
  <c r="T71" i="4" s="1"/>
  <c r="N72" i="4"/>
  <c r="T72" i="4" s="1"/>
  <c r="N73" i="4"/>
  <c r="T73" i="4" s="1"/>
  <c r="N74" i="4"/>
  <c r="T74" i="4" s="1"/>
  <c r="N75" i="4"/>
  <c r="T75" i="4" s="1"/>
  <c r="N76" i="4"/>
  <c r="T76" i="4" s="1"/>
  <c r="N77" i="4"/>
  <c r="T77" i="4" s="1"/>
  <c r="N78" i="4"/>
  <c r="T78" i="4" s="1"/>
  <c r="N79" i="4"/>
  <c r="T79" i="4" s="1"/>
  <c r="N80" i="4"/>
  <c r="T80" i="4" s="1"/>
  <c r="N81" i="4"/>
  <c r="T81" i="4" s="1"/>
  <c r="N82" i="4"/>
  <c r="N55" i="4"/>
  <c r="N11" i="4"/>
  <c r="T11" i="4" s="1"/>
  <c r="N12" i="4"/>
  <c r="T12" i="4" s="1"/>
  <c r="N13" i="4"/>
  <c r="T13" i="4" s="1"/>
  <c r="N14" i="4"/>
  <c r="T14" i="4" s="1"/>
  <c r="N15" i="4"/>
  <c r="T15" i="4" s="1"/>
  <c r="N16" i="4"/>
  <c r="T16" i="4" s="1"/>
  <c r="N17" i="4"/>
  <c r="T17" i="4" s="1"/>
  <c r="N18" i="4"/>
  <c r="T18" i="4" s="1"/>
  <c r="N19" i="4"/>
  <c r="T19" i="4" s="1"/>
  <c r="N20" i="4"/>
  <c r="T20" i="4" s="1"/>
  <c r="N21" i="4"/>
  <c r="N22" i="4"/>
  <c r="T22" i="4" s="1"/>
  <c r="N23" i="4"/>
  <c r="T23" i="4" s="1"/>
  <c r="N24" i="4"/>
  <c r="T24" i="4" s="1"/>
  <c r="N25" i="4"/>
  <c r="T25" i="4" s="1"/>
  <c r="N26" i="4"/>
  <c r="T26" i="4" s="1"/>
  <c r="N27" i="4"/>
  <c r="T27" i="4" s="1"/>
  <c r="N28" i="4"/>
  <c r="T28" i="4" s="1"/>
  <c r="N29" i="4"/>
  <c r="T29" i="4" s="1"/>
  <c r="N30" i="4"/>
  <c r="N31" i="4"/>
  <c r="T31" i="4" s="1"/>
  <c r="N32" i="4"/>
  <c r="T32" i="4" s="1"/>
  <c r="N33" i="4"/>
  <c r="T33" i="4" s="1"/>
  <c r="N34" i="4"/>
  <c r="N35" i="4"/>
  <c r="T35" i="4" s="1"/>
  <c r="N36" i="4"/>
  <c r="T36" i="4" s="1"/>
  <c r="N37" i="4"/>
  <c r="T37" i="4" s="1"/>
  <c r="N38" i="4"/>
  <c r="T38" i="4" s="1"/>
  <c r="N39" i="4"/>
  <c r="T39" i="4" s="1"/>
  <c r="N10" i="4"/>
  <c r="T10" i="4" s="1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86" i="14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86" i="13"/>
  <c r="T109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01" i="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46" i="14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46" i="13"/>
  <c r="T66" i="4"/>
  <c r="T82" i="4"/>
  <c r="T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55" i="4"/>
  <c r="R55" i="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7" i="14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7" i="13"/>
  <c r="T21" i="4"/>
  <c r="T30" i="4"/>
  <c r="T34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10" i="4"/>
  <c r="F139" i="4"/>
  <c r="E139" i="4"/>
  <c r="D139" i="4"/>
  <c r="F138" i="4"/>
  <c r="E138" i="4"/>
  <c r="D138" i="4"/>
  <c r="F94" i="4"/>
  <c r="E94" i="4"/>
  <c r="D94" i="4"/>
  <c r="F93" i="4"/>
  <c r="E93" i="4"/>
  <c r="D93" i="4"/>
  <c r="D48" i="4"/>
  <c r="E48" i="4"/>
  <c r="F48" i="4"/>
  <c r="E47" i="4"/>
  <c r="F47" i="4"/>
  <c r="D47" i="4"/>
  <c r="G139" i="4"/>
  <c r="G138" i="4"/>
  <c r="G94" i="4"/>
  <c r="G93" i="4"/>
  <c r="G48" i="4"/>
  <c r="G47" i="4"/>
  <c r="G117" i="14"/>
  <c r="G116" i="14"/>
  <c r="K115" i="14"/>
  <c r="L115" i="14" s="1"/>
  <c r="K114" i="14"/>
  <c r="L114" i="14" s="1"/>
  <c r="K113" i="14"/>
  <c r="L113" i="14" s="1"/>
  <c r="K112" i="14"/>
  <c r="L112" i="14" s="1"/>
  <c r="K111" i="14"/>
  <c r="L111" i="14" s="1"/>
  <c r="K110" i="14"/>
  <c r="L110" i="14" s="1"/>
  <c r="K109" i="14"/>
  <c r="L109" i="14" s="1"/>
  <c r="K108" i="14"/>
  <c r="L108" i="14" s="1"/>
  <c r="K107" i="14"/>
  <c r="L107" i="14" s="1"/>
  <c r="K106" i="14"/>
  <c r="L106" i="14" s="1"/>
  <c r="K105" i="14"/>
  <c r="L105" i="14" s="1"/>
  <c r="K104" i="14"/>
  <c r="L104" i="14" s="1"/>
  <c r="K103" i="14"/>
  <c r="L103" i="14" s="1"/>
  <c r="K102" i="14"/>
  <c r="L102" i="14" s="1"/>
  <c r="K101" i="14"/>
  <c r="L101" i="14" s="1"/>
  <c r="K100" i="14"/>
  <c r="L100" i="14" s="1"/>
  <c r="K99" i="14"/>
  <c r="L99" i="14" s="1"/>
  <c r="K98" i="14"/>
  <c r="L98" i="14" s="1"/>
  <c r="K97" i="14"/>
  <c r="L97" i="14" s="1"/>
  <c r="K96" i="14"/>
  <c r="L96" i="14" s="1"/>
  <c r="K95" i="14"/>
  <c r="L95" i="14" s="1"/>
  <c r="K94" i="14"/>
  <c r="L94" i="14" s="1"/>
  <c r="K93" i="14"/>
  <c r="L93" i="14" s="1"/>
  <c r="K92" i="14"/>
  <c r="L92" i="14" s="1"/>
  <c r="K91" i="14"/>
  <c r="L91" i="14" s="1"/>
  <c r="K90" i="14"/>
  <c r="L90" i="14" s="1"/>
  <c r="K89" i="14"/>
  <c r="L89" i="14" s="1"/>
  <c r="K88" i="14"/>
  <c r="L88" i="14" s="1"/>
  <c r="K87" i="14"/>
  <c r="L87" i="14" s="1"/>
  <c r="K86" i="14"/>
  <c r="L86" i="14" s="1"/>
  <c r="G78" i="14"/>
  <c r="G77" i="14"/>
  <c r="K74" i="14"/>
  <c r="L74" i="14" s="1"/>
  <c r="K73" i="14"/>
  <c r="L73" i="14" s="1"/>
  <c r="K72" i="14"/>
  <c r="L72" i="14" s="1"/>
  <c r="K71" i="14"/>
  <c r="L71" i="14" s="1"/>
  <c r="K70" i="14"/>
  <c r="L70" i="14" s="1"/>
  <c r="K69" i="14"/>
  <c r="L69" i="14" s="1"/>
  <c r="K68" i="14"/>
  <c r="L68" i="14" s="1"/>
  <c r="K67" i="14"/>
  <c r="L67" i="14" s="1"/>
  <c r="K66" i="14"/>
  <c r="L66" i="14" s="1"/>
  <c r="K65" i="14"/>
  <c r="L65" i="14" s="1"/>
  <c r="K64" i="14"/>
  <c r="L64" i="14" s="1"/>
  <c r="K63" i="14"/>
  <c r="L63" i="14" s="1"/>
  <c r="K62" i="14"/>
  <c r="L62" i="14" s="1"/>
  <c r="K61" i="14"/>
  <c r="L61" i="14" s="1"/>
  <c r="K60" i="14"/>
  <c r="L60" i="14" s="1"/>
  <c r="K59" i="14"/>
  <c r="L59" i="14" s="1"/>
  <c r="K58" i="14"/>
  <c r="L58" i="14" s="1"/>
  <c r="K57" i="14"/>
  <c r="L57" i="14" s="1"/>
  <c r="K56" i="14"/>
  <c r="L56" i="14" s="1"/>
  <c r="K55" i="14"/>
  <c r="L55" i="14" s="1"/>
  <c r="K54" i="14"/>
  <c r="L54" i="14" s="1"/>
  <c r="K53" i="14"/>
  <c r="L53" i="14" s="1"/>
  <c r="K52" i="14"/>
  <c r="L52" i="14" s="1"/>
  <c r="K51" i="14"/>
  <c r="L51" i="14" s="1"/>
  <c r="K50" i="14"/>
  <c r="L50" i="14" s="1"/>
  <c r="K49" i="14"/>
  <c r="L49" i="14" s="1"/>
  <c r="K48" i="14"/>
  <c r="L48" i="14" s="1"/>
  <c r="K47" i="14"/>
  <c r="L47" i="14" s="1"/>
  <c r="K46" i="14"/>
  <c r="L46" i="14" s="1"/>
  <c r="G38" i="14"/>
  <c r="G37" i="14"/>
  <c r="K36" i="14"/>
  <c r="L36" i="14" s="1"/>
  <c r="K35" i="14"/>
  <c r="L35" i="14" s="1"/>
  <c r="K34" i="14"/>
  <c r="L34" i="14" s="1"/>
  <c r="K33" i="14"/>
  <c r="L33" i="14" s="1"/>
  <c r="L32" i="14"/>
  <c r="K32" i="14"/>
  <c r="K31" i="14"/>
  <c r="L31" i="14" s="1"/>
  <c r="K30" i="14"/>
  <c r="L30" i="14" s="1"/>
  <c r="K29" i="14"/>
  <c r="L29" i="14" s="1"/>
  <c r="K28" i="14"/>
  <c r="L28" i="14" s="1"/>
  <c r="K27" i="14"/>
  <c r="L27" i="14" s="1"/>
  <c r="K26" i="14"/>
  <c r="L26" i="14" s="1"/>
  <c r="K25" i="14"/>
  <c r="L25" i="14" s="1"/>
  <c r="K24" i="14"/>
  <c r="L24" i="14" s="1"/>
  <c r="K23" i="14"/>
  <c r="L23" i="14" s="1"/>
  <c r="K22" i="14"/>
  <c r="L22" i="14" s="1"/>
  <c r="K21" i="14"/>
  <c r="L21" i="14" s="1"/>
  <c r="K20" i="14"/>
  <c r="L20" i="14" s="1"/>
  <c r="K19" i="14"/>
  <c r="L19" i="14" s="1"/>
  <c r="K18" i="14"/>
  <c r="L18" i="14" s="1"/>
  <c r="K17" i="14"/>
  <c r="L17" i="14" s="1"/>
  <c r="K16" i="14"/>
  <c r="L16" i="14" s="1"/>
  <c r="K15" i="14"/>
  <c r="L15" i="14" s="1"/>
  <c r="K14" i="14"/>
  <c r="L14" i="14" s="1"/>
  <c r="K13" i="14"/>
  <c r="L13" i="14" s="1"/>
  <c r="K12" i="14"/>
  <c r="L12" i="14" s="1"/>
  <c r="K11" i="14"/>
  <c r="L11" i="14" s="1"/>
  <c r="K10" i="14"/>
  <c r="L10" i="14" s="1"/>
  <c r="K9" i="14"/>
  <c r="L9" i="14" s="1"/>
  <c r="K8" i="14"/>
  <c r="L8" i="14" s="1"/>
  <c r="K7" i="14"/>
  <c r="L7" i="14" s="1"/>
  <c r="K115" i="13"/>
  <c r="L115" i="13" s="1"/>
  <c r="K114" i="13"/>
  <c r="L114" i="13" s="1"/>
  <c r="K113" i="13"/>
  <c r="L113" i="13" s="1"/>
  <c r="K112" i="13"/>
  <c r="L112" i="13" s="1"/>
  <c r="K111" i="13"/>
  <c r="L111" i="13" s="1"/>
  <c r="K110" i="13"/>
  <c r="L110" i="13" s="1"/>
  <c r="K109" i="13"/>
  <c r="L109" i="13" s="1"/>
  <c r="K108" i="13"/>
  <c r="L108" i="13" s="1"/>
  <c r="K107" i="13"/>
  <c r="L107" i="13" s="1"/>
  <c r="K106" i="13"/>
  <c r="L106" i="13" s="1"/>
  <c r="K105" i="13"/>
  <c r="L105" i="13" s="1"/>
  <c r="K104" i="13"/>
  <c r="L104" i="13" s="1"/>
  <c r="K103" i="13"/>
  <c r="L103" i="13" s="1"/>
  <c r="K102" i="13"/>
  <c r="L102" i="13" s="1"/>
  <c r="K101" i="13"/>
  <c r="L101" i="13" s="1"/>
  <c r="K100" i="13"/>
  <c r="L100" i="13" s="1"/>
  <c r="K99" i="13"/>
  <c r="L99" i="13" s="1"/>
  <c r="K98" i="13"/>
  <c r="L98" i="13" s="1"/>
  <c r="K97" i="13"/>
  <c r="L97" i="13" s="1"/>
  <c r="K96" i="13"/>
  <c r="L96" i="13" s="1"/>
  <c r="K95" i="13"/>
  <c r="L95" i="13" s="1"/>
  <c r="K94" i="13"/>
  <c r="L94" i="13" s="1"/>
  <c r="K93" i="13"/>
  <c r="L93" i="13" s="1"/>
  <c r="K92" i="13"/>
  <c r="L92" i="13" s="1"/>
  <c r="K91" i="13"/>
  <c r="L91" i="13" s="1"/>
  <c r="K90" i="13"/>
  <c r="L90" i="13" s="1"/>
  <c r="K89" i="13"/>
  <c r="L89" i="13" s="1"/>
  <c r="K88" i="13"/>
  <c r="L88" i="13" s="1"/>
  <c r="K87" i="13"/>
  <c r="L87" i="13" s="1"/>
  <c r="K86" i="13"/>
  <c r="L86" i="13" s="1"/>
  <c r="K74" i="13"/>
  <c r="L74" i="13" s="1"/>
  <c r="K73" i="13"/>
  <c r="L73" i="13" s="1"/>
  <c r="K72" i="13"/>
  <c r="L72" i="13" s="1"/>
  <c r="K71" i="13"/>
  <c r="L71" i="13" s="1"/>
  <c r="K70" i="13"/>
  <c r="L70" i="13" s="1"/>
  <c r="K69" i="13"/>
  <c r="L69" i="13" s="1"/>
  <c r="K68" i="13"/>
  <c r="L68" i="13" s="1"/>
  <c r="K67" i="13"/>
  <c r="L67" i="13" s="1"/>
  <c r="K66" i="13"/>
  <c r="L66" i="13" s="1"/>
  <c r="K65" i="13"/>
  <c r="L65" i="13" s="1"/>
  <c r="K64" i="13"/>
  <c r="L64" i="13" s="1"/>
  <c r="K63" i="13"/>
  <c r="L63" i="13" s="1"/>
  <c r="K62" i="13"/>
  <c r="L62" i="13" s="1"/>
  <c r="K61" i="13"/>
  <c r="L61" i="13" s="1"/>
  <c r="K60" i="13"/>
  <c r="L60" i="13" s="1"/>
  <c r="K59" i="13"/>
  <c r="L59" i="13" s="1"/>
  <c r="K58" i="13"/>
  <c r="L58" i="13" s="1"/>
  <c r="K57" i="13"/>
  <c r="L57" i="13" s="1"/>
  <c r="K56" i="13"/>
  <c r="L56" i="13" s="1"/>
  <c r="K55" i="13"/>
  <c r="L55" i="13" s="1"/>
  <c r="K54" i="13"/>
  <c r="L54" i="13" s="1"/>
  <c r="K53" i="13"/>
  <c r="L53" i="13" s="1"/>
  <c r="K52" i="13"/>
  <c r="L52" i="13" s="1"/>
  <c r="K51" i="13"/>
  <c r="L51" i="13" s="1"/>
  <c r="K50" i="13"/>
  <c r="L50" i="13" s="1"/>
  <c r="K49" i="13"/>
  <c r="L49" i="13" s="1"/>
  <c r="K48" i="13"/>
  <c r="L48" i="13" s="1"/>
  <c r="K47" i="13"/>
  <c r="L47" i="13" s="1"/>
  <c r="K46" i="13"/>
  <c r="L46" i="13" s="1"/>
  <c r="K8" i="13"/>
  <c r="L8" i="13" s="1"/>
  <c r="K9" i="13"/>
  <c r="L9" i="13" s="1"/>
  <c r="K10" i="13"/>
  <c r="L10" i="13" s="1"/>
  <c r="K11" i="13"/>
  <c r="K12" i="13"/>
  <c r="L12" i="13" s="1"/>
  <c r="K13" i="13"/>
  <c r="L13" i="13" s="1"/>
  <c r="K14" i="13"/>
  <c r="L14" i="13" s="1"/>
  <c r="K15" i="13"/>
  <c r="L15" i="13" s="1"/>
  <c r="K16" i="13"/>
  <c r="L16" i="13" s="1"/>
  <c r="K17" i="13"/>
  <c r="L17" i="13" s="1"/>
  <c r="K18" i="13"/>
  <c r="L18" i="13" s="1"/>
  <c r="K19" i="13"/>
  <c r="L19" i="13" s="1"/>
  <c r="K20" i="13"/>
  <c r="L20" i="13" s="1"/>
  <c r="K21" i="13"/>
  <c r="L21" i="13" s="1"/>
  <c r="K22" i="13"/>
  <c r="L22" i="13" s="1"/>
  <c r="K23" i="13"/>
  <c r="K24" i="13"/>
  <c r="L24" i="13" s="1"/>
  <c r="K25" i="13"/>
  <c r="L25" i="13" s="1"/>
  <c r="K26" i="13"/>
  <c r="L26" i="13" s="1"/>
  <c r="K27" i="13"/>
  <c r="K28" i="13"/>
  <c r="L28" i="13" s="1"/>
  <c r="K29" i="13"/>
  <c r="L29" i="13" s="1"/>
  <c r="K30" i="13"/>
  <c r="L30" i="13" s="1"/>
  <c r="K31" i="13"/>
  <c r="L31" i="13" s="1"/>
  <c r="K32" i="13"/>
  <c r="L32" i="13" s="1"/>
  <c r="K33" i="13"/>
  <c r="L33" i="13" s="1"/>
  <c r="K34" i="13"/>
  <c r="L34" i="13" s="1"/>
  <c r="K35" i="13"/>
  <c r="K36" i="13"/>
  <c r="L36" i="13" s="1"/>
  <c r="K7" i="13"/>
  <c r="L7" i="13" s="1"/>
  <c r="L11" i="13"/>
  <c r="L23" i="13"/>
  <c r="L27" i="13"/>
  <c r="L35" i="13"/>
  <c r="J139" i="4"/>
  <c r="I139" i="4"/>
  <c r="H139" i="4"/>
  <c r="C139" i="4"/>
  <c r="J138" i="4"/>
  <c r="I138" i="4"/>
  <c r="H138" i="4"/>
  <c r="C138" i="4"/>
  <c r="J94" i="4"/>
  <c r="I94" i="4"/>
  <c r="H94" i="4"/>
  <c r="C94" i="4"/>
  <c r="J93" i="4"/>
  <c r="I93" i="4"/>
  <c r="H93" i="4"/>
  <c r="C93" i="4"/>
  <c r="J48" i="4"/>
  <c r="J47" i="4"/>
  <c r="I48" i="4"/>
  <c r="I47" i="4"/>
  <c r="H48" i="4"/>
  <c r="H47" i="4"/>
  <c r="C48" i="4"/>
  <c r="C47" i="4"/>
  <c r="V87" i="4"/>
  <c r="U87" i="4"/>
  <c r="V132" i="4"/>
  <c r="U132" i="4"/>
  <c r="X130" i="4"/>
  <c r="W130" i="4"/>
  <c r="X129" i="4"/>
  <c r="W129" i="4"/>
  <c r="X128" i="4"/>
  <c r="W128" i="4"/>
  <c r="X127" i="4"/>
  <c r="W127" i="4"/>
  <c r="X126" i="4"/>
  <c r="W126" i="4"/>
  <c r="X125" i="4"/>
  <c r="W125" i="4"/>
  <c r="X124" i="4"/>
  <c r="W124" i="4"/>
  <c r="X123" i="4"/>
  <c r="W123" i="4"/>
  <c r="X122" i="4"/>
  <c r="W122" i="4"/>
  <c r="X121" i="4"/>
  <c r="W121" i="4"/>
  <c r="X120" i="4"/>
  <c r="W120" i="4"/>
  <c r="X119" i="4"/>
  <c r="W119" i="4"/>
  <c r="X118" i="4"/>
  <c r="W118" i="4"/>
  <c r="X117" i="4"/>
  <c r="W117" i="4"/>
  <c r="X116" i="4"/>
  <c r="W116" i="4"/>
  <c r="X115" i="4"/>
  <c r="W115" i="4"/>
  <c r="X114" i="4"/>
  <c r="W114" i="4"/>
  <c r="X113" i="4"/>
  <c r="W113" i="4"/>
  <c r="X112" i="4"/>
  <c r="W112" i="4"/>
  <c r="X111" i="4"/>
  <c r="W111" i="4"/>
  <c r="X110" i="4"/>
  <c r="W110" i="4"/>
  <c r="X109" i="4"/>
  <c r="W109" i="4"/>
  <c r="X108" i="4"/>
  <c r="W108" i="4"/>
  <c r="X107" i="4"/>
  <c r="W107" i="4"/>
  <c r="X106" i="4"/>
  <c r="W106" i="4"/>
  <c r="X105" i="4"/>
  <c r="W105" i="4"/>
  <c r="X104" i="4"/>
  <c r="W104" i="4"/>
  <c r="X103" i="4"/>
  <c r="W103" i="4"/>
  <c r="X102" i="4"/>
  <c r="W102" i="4"/>
  <c r="X101" i="4"/>
  <c r="W101" i="4"/>
  <c r="X82" i="4"/>
  <c r="W82" i="4"/>
  <c r="X81" i="4"/>
  <c r="W81" i="4"/>
  <c r="X80" i="4"/>
  <c r="W80" i="4"/>
  <c r="X79" i="4"/>
  <c r="W79" i="4"/>
  <c r="X78" i="4"/>
  <c r="W78" i="4"/>
  <c r="X77" i="4"/>
  <c r="W77" i="4"/>
  <c r="X76" i="4"/>
  <c r="W76" i="4"/>
  <c r="X75" i="4"/>
  <c r="W75" i="4"/>
  <c r="X74" i="4"/>
  <c r="W74" i="4"/>
  <c r="X73" i="4"/>
  <c r="W73" i="4"/>
  <c r="X72" i="4"/>
  <c r="W72" i="4"/>
  <c r="X71" i="4"/>
  <c r="W71" i="4"/>
  <c r="X70" i="4"/>
  <c r="W70" i="4"/>
  <c r="X69" i="4"/>
  <c r="W69" i="4"/>
  <c r="X68" i="4"/>
  <c r="W68" i="4"/>
  <c r="X67" i="4"/>
  <c r="W67" i="4"/>
  <c r="X66" i="4"/>
  <c r="W66" i="4"/>
  <c r="X65" i="4"/>
  <c r="W65" i="4"/>
  <c r="X64" i="4"/>
  <c r="W64" i="4"/>
  <c r="X63" i="4"/>
  <c r="W63" i="4"/>
  <c r="X62" i="4"/>
  <c r="W62" i="4"/>
  <c r="X61" i="4"/>
  <c r="W61" i="4"/>
  <c r="X60" i="4"/>
  <c r="W60" i="4"/>
  <c r="X59" i="4"/>
  <c r="W59" i="4"/>
  <c r="X58" i="4"/>
  <c r="W58" i="4"/>
  <c r="X57" i="4"/>
  <c r="W57" i="4"/>
  <c r="X56" i="4"/>
  <c r="W56" i="4"/>
  <c r="X55" i="4"/>
  <c r="W55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10" i="4"/>
  <c r="V41" i="4"/>
  <c r="U41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10" i="4"/>
  <c r="J78" i="13" l="1"/>
  <c r="J38" i="13"/>
  <c r="M139" i="4"/>
  <c r="S132" i="4"/>
  <c r="S87" i="4"/>
  <c r="Q87" i="4"/>
  <c r="M48" i="4"/>
  <c r="N41" i="4"/>
  <c r="N87" i="4"/>
  <c r="N132" i="4"/>
  <c r="R41" i="4"/>
  <c r="Q132" i="4"/>
  <c r="J117" i="13"/>
  <c r="W87" i="4"/>
  <c r="M94" i="4"/>
  <c r="W132" i="4"/>
  <c r="L78" i="13"/>
  <c r="T41" i="4"/>
  <c r="L117" i="14"/>
  <c r="K117" i="14"/>
  <c r="J117" i="14"/>
  <c r="L117" i="13"/>
  <c r="K117" i="13"/>
  <c r="J78" i="14"/>
  <c r="L78" i="14"/>
  <c r="K78" i="14"/>
  <c r="K78" i="13"/>
  <c r="J38" i="14"/>
  <c r="K38" i="14"/>
  <c r="L38" i="14"/>
  <c r="L38" i="13"/>
  <c r="K38" i="13"/>
  <c r="T87" i="4"/>
  <c r="Q41" i="4"/>
  <c r="S41" i="4"/>
  <c r="W41" i="4"/>
  <c r="R87" i="4"/>
  <c r="X87" i="4"/>
  <c r="X132" i="4"/>
  <c r="X41" i="4"/>
  <c r="R132" i="4"/>
  <c r="T132" i="4"/>
  <c r="K139" i="4" l="1"/>
  <c r="L48" i="4"/>
  <c r="K94" i="4"/>
  <c r="L94" i="4"/>
  <c r="N139" i="4"/>
  <c r="N48" i="4"/>
  <c r="N94" i="4"/>
  <c r="K48" i="4"/>
  <c r="L139" i="4"/>
</calcChain>
</file>

<file path=xl/sharedStrings.xml><?xml version="1.0" encoding="utf-8"?>
<sst xmlns="http://schemas.openxmlformats.org/spreadsheetml/2006/main" count="516" uniqueCount="46">
  <si>
    <t>PER OGNI API TPP (API Northbound TPP)</t>
  </si>
  <si>
    <t>Giorno</t>
  </si>
  <si>
    <t>Totale mensile</t>
  </si>
  <si>
    <t>Media giornaliera su base mensile</t>
  </si>
  <si>
    <t>Precondizioni:</t>
  </si>
  <si>
    <t>I report vengono condivisi con le banche su base trimestrale</t>
  </si>
  <si>
    <t>La disponibilità indicata nei seguenti KPI è calcolata al netto delle operazioni di manutenzione pianificata degli impianti</t>
  </si>
  <si>
    <t>Utenti/servizi coinvolti</t>
  </si>
  <si>
    <t>PER OGNI API ASPSP E PER OGNI ASPSP (API Southbound Banche)</t>
  </si>
  <si>
    <t>COMPLESSIVO LATO NB (API Northbound TPP)</t>
  </si>
  <si>
    <t>COMPLESSIVO LATO SB PER OGNI ASPSP (API Southbound Banche)</t>
  </si>
  <si>
    <t>LATO NB (API Northbound TPP)</t>
  </si>
  <si>
    <t>LATO SB PER OGNI ASPSP (API Southbound Banche)</t>
  </si>
  <si>
    <t>Note/ Descrizione</t>
  </si>
  <si>
    <t>Per indisponibilità del servizio si intende il tempo intercorso tra la prima di cinque chiamate consecutive ad una o diverse API andate in timeout (ogni chiamata non deve avere una risposta entro 30 secondi) e la successiva chiamata andata a buon fine lato Gateway.</t>
  </si>
  <si>
    <t>Numero totale di chiamate (OK + KO)</t>
  </si>
  <si>
    <t>Numero di chiamate con HTTP Status 5xx</t>
  </si>
  <si>
    <t>Numero di chiamate con HTTP Status 5xx (casi in cui non è stato possibile raggiungere i sistemi banca)</t>
  </si>
  <si>
    <t>Percentuale di chiamate con HTTP Status 5xx (casi in cui non è stato possibile raggiungere i sistemi banca)</t>
  </si>
  <si>
    <t>Numero di chiamate con errore applicativo</t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</si>
  <si>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applicativi 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</si>
  <si>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di raggiungibilità/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</si>
  <si>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</si>
  <si>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indisponibilità / 24h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</si>
  <si>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100 - %downtime</t>
    </r>
  </si>
  <si>
    <t>Durata media (ms)</t>
  </si>
  <si>
    <t>Tempo di indisponibilità</t>
  </si>
  <si>
    <t>Numero di chiamate</t>
  </si>
  <si>
    <t>Numero di errori</t>
  </si>
  <si>
    <t>Percentuale errori</t>
  </si>
  <si>
    <t>Tasso di errori applicativi</t>
  </si>
  <si>
    <t>Tasso di errori per irraggiungibilità</t>
  </si>
  <si>
    <t>% downtime</t>
  </si>
  <si>
    <t>% uptime</t>
  </si>
  <si>
    <t>n.a.</t>
  </si>
  <si>
    <t>KPI</t>
  </si>
  <si>
    <t>Numero di chiamate con errori</t>
  </si>
  <si>
    <t>PER OGNI API
SERVIZI IB/MB</t>
  </si>
  <si>
    <t>Chiamate di tipo AISP
(Art.36(1)(a) RTS)</t>
  </si>
  <si>
    <t>Chiamate di tipo PISP
(Art.66(4)(b) PSD2, Art.36(1)(b) RTS)</t>
  </si>
  <si>
    <t>Chiamate di tipo CBPII
(Art.65(3) PSD2, Art.36(1)(c) RTS)</t>
  </si>
  <si>
    <t>STATISTICA COMPLESSIVA CBI GLOBE (NB + SB)</t>
  </si>
  <si>
    <t>API MB+</t>
  </si>
  <si>
    <t>API SERVIZI IB/MB</t>
  </si>
  <si>
    <t>PER OGNI API MB+</t>
  </si>
  <si>
    <t>PER OGNI API SERVIZI IB/MB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</si>
</sst>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16" fontId="5" fillId="5" borderId="1" xfId="0" applyNumberFormat="1" applyFont="1" applyFill="1" applyBorder="1" applyAlignment="1">
      <alignment vertical="center"/>
    </xf>
    <xf numFmtId="16" fontId="5" fillId="4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17" fontId="1" fillId="6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16" fontId="5" fillId="0" borderId="1" xfId="0" applyNumberFormat="1" applyFont="1" applyBorder="1" applyAlignment="1">
      <alignment vertical="center"/>
    </xf>
    <xf numFmtId="10" fontId="5" fillId="0" borderId="1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B1:X139"/>
  <sheetViews>
    <sheetView workbookViewId="0">
      <selection activeCell="I181" sqref="I181"/>
    </sheetView>
  </sheetViews>
  <sheetFormatPr defaultRowHeight="12.75" x14ac:dyDescent="0.25"/>
  <cols>
    <col min="1" max="1" width="3.28515625" style="1" customWidth="1"/>
    <col min="2" max="2" width="15.28515625" style="1" bestFit="1" customWidth="1"/>
    <col min="3" max="3" width="16.7109375" style="1" customWidth="1"/>
    <col min="4" max="4" width="20.140625" style="1" bestFit="1" customWidth="1"/>
    <col min="5" max="7" width="20.140625" style="1" customWidth="1"/>
    <col min="8" max="9" width="22.5703125" style="1" bestFit="1" customWidth="1"/>
    <col min="10" max="10" width="19.5703125" style="1" bestFit="1" customWidth="1"/>
    <col min="11" max="11" width="20.7109375" style="1" bestFit="1" customWidth="1"/>
    <col min="12" max="12" width="28.28515625" style="1" bestFit="1" customWidth="1"/>
    <col min="13" max="13" width="16" style="1" bestFit="1" customWidth="1"/>
    <col min="14" max="14" width="17.140625" style="1" bestFit="1" customWidth="1"/>
    <col min="15" max="16" width="16" style="1" bestFit="1" customWidth="1"/>
    <col min="17" max="17" width="23.42578125" style="1" bestFit="1" customWidth="1"/>
    <col min="18" max="18" width="32" style="1" bestFit="1" customWidth="1"/>
    <col min="19" max="19" width="23.42578125" style="1" bestFit="1" customWidth="1"/>
    <col min="20" max="20" width="32" style="1" bestFit="1" customWidth="1"/>
    <col min="21" max="22" width="12.42578125" style="1" bestFit="1" customWidth="1"/>
    <col min="23" max="23" width="21.28515625" style="1" customWidth="1"/>
    <col min="24" max="24" width="9.7109375" style="1" bestFit="1" customWidth="1"/>
    <col min="25" max="16384" width="9.140625" style="1"/>
  </cols>
  <sheetData>
    <row r="1" spans="2:24" x14ac:dyDescent="0.25">
      <c r="B1" s="7" t="s">
        <v>4</v>
      </c>
    </row>
    <row r="2" spans="2:24" x14ac:dyDescent="0.25">
      <c r="B2" s="1">
        <v>1</v>
      </c>
      <c r="C2" s="1" t="s">
        <v>5</v>
      </c>
    </row>
    <row r="3" spans="2:24" x14ac:dyDescent="0.25">
      <c r="B3" s="1">
        <v>2</v>
      </c>
      <c r="C3" s="1" t="s">
        <v>6</v>
      </c>
    </row>
    <row r="6" spans="2:24" x14ac:dyDescent="0.25">
      <c r="B6" s="1" t="s">
        <v>35</v>
      </c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  <c r="N6" s="10">
        <v>12</v>
      </c>
      <c r="O6" s="10">
        <v>13</v>
      </c>
      <c r="P6" s="10">
        <v>14</v>
      </c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  <c r="X6" s="10">
        <v>22</v>
      </c>
    </row>
    <row r="7" spans="2:24" ht="63.75" x14ac:dyDescent="0.25">
      <c r="B7" s="5" t="s">
        <v>7</v>
      </c>
      <c r="C7" s="2" t="s">
        <v>0</v>
      </c>
      <c r="D7" s="2" t="s">
        <v>8</v>
      </c>
      <c r="E7" s="2" t="s">
        <v>8</v>
      </c>
      <c r="F7" s="2" t="s">
        <v>8</v>
      </c>
      <c r="G7" s="2" t="s">
        <v>8</v>
      </c>
      <c r="H7" s="2" t="s">
        <v>9</v>
      </c>
      <c r="I7" s="2" t="s">
        <v>10</v>
      </c>
      <c r="J7" s="2" t="s">
        <v>11</v>
      </c>
      <c r="K7" s="2" t="s">
        <v>12</v>
      </c>
      <c r="L7" s="2" t="s">
        <v>11</v>
      </c>
      <c r="M7" s="2" t="s">
        <v>12</v>
      </c>
      <c r="N7" s="2" t="s">
        <v>12</v>
      </c>
      <c r="O7" s="2" t="s">
        <v>11</v>
      </c>
      <c r="P7" s="2" t="s">
        <v>12</v>
      </c>
      <c r="Q7" s="2" t="s">
        <v>11</v>
      </c>
      <c r="R7" s="2" t="s">
        <v>11</v>
      </c>
      <c r="S7" s="2" t="s">
        <v>12</v>
      </c>
      <c r="T7" s="2" t="s">
        <v>12</v>
      </c>
      <c r="U7" s="2" t="s">
        <v>11</v>
      </c>
      <c r="V7" s="2" t="s">
        <v>12</v>
      </c>
      <c r="W7" s="2" t="s">
        <v>11</v>
      </c>
      <c r="X7" s="2" t="s">
        <v>12</v>
      </c>
    </row>
    <row r="8" spans="2:24" ht="144" x14ac:dyDescent="0.25">
      <c r="B8" s="6" t="s">
        <v>13</v>
      </c>
      <c r="C8" s="8"/>
      <c r="D8" s="9"/>
      <c r="E8" s="9" t="s">
        <v>38</v>
      </c>
      <c r="F8" s="9" t="s">
        <v>39</v>
      </c>
      <c r="G8" s="9" t="s">
        <v>40</v>
      </c>
      <c r="H8" s="9" t="s">
        <v>14</v>
      </c>
      <c r="I8" s="9" t="s">
        <v>14</v>
      </c>
      <c r="J8" s="9" t="s">
        <v>15</v>
      </c>
      <c r="K8" s="9" t="s">
        <v>15</v>
      </c>
      <c r="L8" s="9" t="s">
        <v>16</v>
      </c>
      <c r="M8" s="9" t="s">
        <v>17</v>
      </c>
      <c r="N8" s="9" t="s">
        <v>18</v>
      </c>
      <c r="O8" s="9" t="s">
        <v>19</v>
      </c>
      <c r="P8" s="9" t="s">
        <v>19</v>
      </c>
      <c r="Q8" s="9" t="s">
        <v>20</v>
      </c>
      <c r="R8" s="9" t="s">
        <v>21</v>
      </c>
      <c r="S8" s="9" t="s">
        <v>22</v>
      </c>
      <c r="T8" s="9" t="s">
        <v>21</v>
      </c>
      <c r="U8" s="9" t="s">
        <v>23</v>
      </c>
      <c r="V8" s="9" t="s">
        <v>23</v>
      </c>
      <c r="W8" s="9" t="s">
        <v>24</v>
      </c>
      <c r="X8" s="9" t="s">
        <v>24</v>
      </c>
    </row>
    <row r="9" spans="2:24" x14ac:dyDescent="0.25">
      <c r="B9" s="3" t="s">
        <v>1</v>
      </c>
      <c r="C9" s="11" t="s">
        <v>25</v>
      </c>
      <c r="D9" s="11" t="s">
        <v>25</v>
      </c>
      <c r="E9" s="11" t="s">
        <v>25</v>
      </c>
      <c r="F9" s="11" t="s">
        <v>25</v>
      </c>
      <c r="G9" s="11" t="s">
        <v>25</v>
      </c>
      <c r="H9" s="11" t="s">
        <v>26</v>
      </c>
      <c r="I9" s="11" t="s">
        <v>26</v>
      </c>
      <c r="J9" s="11" t="s">
        <v>27</v>
      </c>
      <c r="K9" s="11" t="s">
        <v>27</v>
      </c>
      <c r="L9" s="11" t="s">
        <v>28</v>
      </c>
      <c r="M9" s="11" t="s">
        <v>28</v>
      </c>
      <c r="N9" s="11" t="s">
        <v>29</v>
      </c>
      <c r="O9" s="11" t="s">
        <v>28</v>
      </c>
      <c r="P9" s="11" t="s">
        <v>28</v>
      </c>
      <c r="Q9" s="11" t="s">
        <v>30</v>
      </c>
      <c r="R9" s="11" t="s">
        <v>31</v>
      </c>
      <c r="S9" s="11" t="s">
        <v>30</v>
      </c>
      <c r="T9" s="11" t="s">
        <v>31</v>
      </c>
      <c r="U9" s="11" t="s">
        <v>32</v>
      </c>
      <c r="V9" s="11" t="s">
        <v>32</v>
      </c>
      <c r="W9" s="11" t="s">
        <v>33</v>
      </c>
      <c r="X9" s="11" t="s">
        <v>33</v>
      </c>
    </row>
    <row r="10" spans="2:24" x14ac:dyDescent="0.25">
      <c r="B10" s="29">
        <v>44287</v>
      </c>
      <c r="C10" s="12">
        <v>1079.1242857142856</v>
      </c>
      <c r="D10" s="12">
        <v>607.54939999999999</v>
      </c>
      <c r="E10" s="12">
        <v>714.77</v>
      </c>
      <c r="F10" s="12">
        <v>178.667</v>
      </c>
      <c r="G10" s="12">
        <v>0</v>
      </c>
      <c r="H10" s="12">
        <v>0</v>
      </c>
      <c r="I10" s="12">
        <v>0</v>
      </c>
      <c r="J10" s="4">
        <v>211</v>
      </c>
      <c r="K10" s="4">
        <v>127</v>
      </c>
      <c r="L10" s="4">
        <v>0</v>
      </c>
      <c r="M10" s="4">
        <v>0</v>
      </c>
      <c r="N10" s="30">
        <f>IF(M10=0,0,M10/K10)</f>
        <v>0</v>
      </c>
      <c r="O10" s="4">
        <v>15</v>
      </c>
      <c r="P10" s="4">
        <v>2</v>
      </c>
      <c r="Q10" s="30">
        <f>IF(O10=0,0,O10/J10)</f>
        <v>7.1090047393364927E-2</v>
      </c>
      <c r="R10" s="30">
        <f>IF(L10=0,0,L10/J10)</f>
        <v>0</v>
      </c>
      <c r="S10" s="30">
        <f>IF(P10=0,0,P10/K10)</f>
        <v>1.5748031496062992E-2</v>
      </c>
      <c r="T10" s="30">
        <f>IF(N10=0,0,N10/K10)</f>
        <v>0</v>
      </c>
      <c r="U10" s="12">
        <v>0</v>
      </c>
      <c r="V10" s="12">
        <v>0</v>
      </c>
      <c r="W10" s="12">
        <f>100-U10</f>
        <v>100</v>
      </c>
      <c r="X10" s="12">
        <f>100-V10</f>
        <v>100</v>
      </c>
    </row>
    <row r="11" spans="2:24" x14ac:dyDescent="0.25">
      <c r="B11" s="19">
        <v>44288</v>
      </c>
      <c r="C11" s="12">
        <v>474.47820000000002</v>
      </c>
      <c r="D11" s="12">
        <v>348.85733333333332</v>
      </c>
      <c r="E11" s="12">
        <v>466.78599999999994</v>
      </c>
      <c r="F11" s="12">
        <v>113</v>
      </c>
      <c r="G11" s="12">
        <v>0</v>
      </c>
      <c r="H11" s="12">
        <v>0</v>
      </c>
      <c r="I11" s="12">
        <v>0</v>
      </c>
      <c r="J11" s="4">
        <v>264</v>
      </c>
      <c r="K11" s="4">
        <v>117</v>
      </c>
      <c r="L11" s="4">
        <v>0</v>
      </c>
      <c r="M11" s="4">
        <v>0</v>
      </c>
      <c r="N11" s="30">
        <f t="shared" ref="N11:N39" si="0">IF(M11=0,0,M11/K11)</f>
        <v>0</v>
      </c>
      <c r="O11" s="4">
        <v>14</v>
      </c>
      <c r="P11" s="4">
        <v>1</v>
      </c>
      <c r="Q11" s="30">
        <f t="shared" ref="Q11:Q39" si="1">IF(O11=0,0,O11/J11)</f>
        <v>5.3030303030303032E-2</v>
      </c>
      <c r="R11" s="30">
        <f t="shared" ref="R11:R39" si="2">IF(L11=0,0,L11/J11)</f>
        <v>0</v>
      </c>
      <c r="S11" s="30">
        <f t="shared" ref="S11:S39" si="3">IF(P11=0,0,P11/K11)</f>
        <v>8.5470085470085479E-3</v>
      </c>
      <c r="T11" s="30">
        <f t="shared" ref="T11:T39" si="4">IF(N11=0,0,N11/K11)</f>
        <v>0</v>
      </c>
      <c r="U11" s="12">
        <v>0</v>
      </c>
      <c r="V11" s="12">
        <v>0</v>
      </c>
      <c r="W11" s="12">
        <f t="shared" ref="W11:W39" si="5">100-U11</f>
        <v>100</v>
      </c>
      <c r="X11" s="12">
        <f t="shared" ref="X11:X39" si="6">100-V11</f>
        <v>100</v>
      </c>
    </row>
    <row r="12" spans="2:24" x14ac:dyDescent="0.25">
      <c r="B12" s="19">
        <v>44289</v>
      </c>
      <c r="C12" s="12">
        <v>668.24199999999996</v>
      </c>
      <c r="D12" s="12">
        <v>460.85200000000003</v>
      </c>
      <c r="E12" s="12">
        <v>625.77800000000002</v>
      </c>
      <c r="F12" s="12">
        <v>131</v>
      </c>
      <c r="G12" s="12">
        <v>0</v>
      </c>
      <c r="H12" s="12">
        <v>0</v>
      </c>
      <c r="I12" s="12">
        <v>0</v>
      </c>
      <c r="J12" s="4">
        <v>268</v>
      </c>
      <c r="K12" s="4">
        <v>113</v>
      </c>
      <c r="L12" s="4">
        <v>0</v>
      </c>
      <c r="M12" s="4">
        <v>0</v>
      </c>
      <c r="N12" s="30">
        <f t="shared" si="0"/>
        <v>0</v>
      </c>
      <c r="O12" s="4">
        <v>14</v>
      </c>
      <c r="P12" s="4">
        <v>1</v>
      </c>
      <c r="Q12" s="30">
        <f t="shared" si="1"/>
        <v>5.2238805970149252E-2</v>
      </c>
      <c r="R12" s="30">
        <f t="shared" si="2"/>
        <v>0</v>
      </c>
      <c r="S12" s="30">
        <f t="shared" si="3"/>
        <v>8.8495575221238937E-3</v>
      </c>
      <c r="T12" s="30">
        <f t="shared" si="4"/>
        <v>0</v>
      </c>
      <c r="U12" s="12">
        <v>0</v>
      </c>
      <c r="V12" s="12">
        <v>0</v>
      </c>
      <c r="W12" s="12">
        <f t="shared" si="5"/>
        <v>100</v>
      </c>
      <c r="X12" s="12">
        <f t="shared" si="6"/>
        <v>100</v>
      </c>
    </row>
    <row r="13" spans="2:24" x14ac:dyDescent="0.25">
      <c r="B13" s="29">
        <v>44290</v>
      </c>
      <c r="C13" s="12">
        <v>549.7525454545455</v>
      </c>
      <c r="D13" s="12">
        <v>303.8245714285714</v>
      </c>
      <c r="E13" s="12">
        <v>429.43475000000001</v>
      </c>
      <c r="F13" s="12">
        <v>136.34433333333334</v>
      </c>
      <c r="G13" s="12">
        <v>0</v>
      </c>
      <c r="H13" s="12">
        <v>0</v>
      </c>
      <c r="I13" s="12">
        <v>0</v>
      </c>
      <c r="J13" s="4">
        <v>504</v>
      </c>
      <c r="K13" s="4">
        <v>158</v>
      </c>
      <c r="L13" s="4">
        <v>0</v>
      </c>
      <c r="M13" s="4">
        <v>5</v>
      </c>
      <c r="N13" s="30">
        <f t="shared" si="0"/>
        <v>3.1645569620253167E-2</v>
      </c>
      <c r="O13" s="4">
        <v>43</v>
      </c>
      <c r="P13" s="4">
        <v>12</v>
      </c>
      <c r="Q13" s="30">
        <f t="shared" si="1"/>
        <v>8.531746031746032E-2</v>
      </c>
      <c r="R13" s="30">
        <f t="shared" si="2"/>
        <v>0</v>
      </c>
      <c r="S13" s="30">
        <f t="shared" si="3"/>
        <v>7.5949367088607597E-2</v>
      </c>
      <c r="T13" s="30">
        <f t="shared" si="4"/>
        <v>2.0028841531805801E-4</v>
      </c>
      <c r="U13" s="12">
        <v>0</v>
      </c>
      <c r="V13" s="12">
        <v>0</v>
      </c>
      <c r="W13" s="12">
        <f t="shared" si="5"/>
        <v>100</v>
      </c>
      <c r="X13" s="12">
        <f t="shared" si="6"/>
        <v>100</v>
      </c>
    </row>
    <row r="14" spans="2:24" x14ac:dyDescent="0.25">
      <c r="B14" s="29">
        <v>44291</v>
      </c>
      <c r="C14" s="12">
        <v>460.88633333333337</v>
      </c>
      <c r="D14" s="12">
        <v>401.5506666666667</v>
      </c>
      <c r="E14" s="12">
        <v>515.82600000000002</v>
      </c>
      <c r="F14" s="12">
        <v>173</v>
      </c>
      <c r="G14" s="12">
        <v>0</v>
      </c>
      <c r="H14" s="12">
        <v>0</v>
      </c>
      <c r="I14" s="12">
        <v>0</v>
      </c>
      <c r="J14" s="4">
        <v>272</v>
      </c>
      <c r="K14" s="4">
        <v>116</v>
      </c>
      <c r="L14" s="4">
        <v>0</v>
      </c>
      <c r="M14" s="4">
        <v>0</v>
      </c>
      <c r="N14" s="30">
        <f t="shared" si="0"/>
        <v>0</v>
      </c>
      <c r="O14" s="4">
        <v>17</v>
      </c>
      <c r="P14" s="4">
        <v>0</v>
      </c>
      <c r="Q14" s="30">
        <f t="shared" si="1"/>
        <v>6.25E-2</v>
      </c>
      <c r="R14" s="30">
        <f t="shared" si="2"/>
        <v>0</v>
      </c>
      <c r="S14" s="30">
        <f t="shared" si="3"/>
        <v>0</v>
      </c>
      <c r="T14" s="30">
        <f t="shared" si="4"/>
        <v>0</v>
      </c>
      <c r="U14" s="12">
        <v>0</v>
      </c>
      <c r="V14" s="12">
        <v>0</v>
      </c>
      <c r="W14" s="12">
        <f t="shared" si="5"/>
        <v>100</v>
      </c>
      <c r="X14" s="12">
        <f t="shared" si="6"/>
        <v>100</v>
      </c>
    </row>
    <row r="15" spans="2:24" x14ac:dyDescent="0.25">
      <c r="B15" s="29">
        <v>44292</v>
      </c>
      <c r="C15" s="12">
        <v>511.47071428571428</v>
      </c>
      <c r="D15" s="12">
        <v>339.77699999999999</v>
      </c>
      <c r="E15" s="12">
        <v>399.27125000000001</v>
      </c>
      <c r="F15" s="12">
        <v>101.8</v>
      </c>
      <c r="G15" s="12">
        <v>0</v>
      </c>
      <c r="H15" s="12">
        <v>0</v>
      </c>
      <c r="I15" s="12">
        <v>0</v>
      </c>
      <c r="J15" s="4">
        <v>320</v>
      </c>
      <c r="K15" s="4">
        <v>117</v>
      </c>
      <c r="L15" s="4">
        <v>0</v>
      </c>
      <c r="M15" s="4">
        <v>0</v>
      </c>
      <c r="N15" s="30">
        <f t="shared" si="0"/>
        <v>0</v>
      </c>
      <c r="O15" s="4">
        <v>17</v>
      </c>
      <c r="P15" s="4">
        <v>1</v>
      </c>
      <c r="Q15" s="30">
        <f t="shared" si="1"/>
        <v>5.3124999999999999E-2</v>
      </c>
      <c r="R15" s="30">
        <f t="shared" si="2"/>
        <v>0</v>
      </c>
      <c r="S15" s="30">
        <f t="shared" si="3"/>
        <v>8.5470085470085479E-3</v>
      </c>
      <c r="T15" s="30">
        <f t="shared" si="4"/>
        <v>0</v>
      </c>
      <c r="U15" s="12">
        <v>0</v>
      </c>
      <c r="V15" s="12">
        <v>0</v>
      </c>
      <c r="W15" s="12">
        <f t="shared" si="5"/>
        <v>100</v>
      </c>
      <c r="X15" s="12">
        <f t="shared" si="6"/>
        <v>100</v>
      </c>
    </row>
    <row r="16" spans="2:24" x14ac:dyDescent="0.25">
      <c r="B16" s="29">
        <v>44293</v>
      </c>
      <c r="C16" s="12">
        <v>465.97800000000001</v>
      </c>
      <c r="D16" s="12">
        <v>402.37619999999998</v>
      </c>
      <c r="E16" s="12">
        <v>466.41474999999997</v>
      </c>
      <c r="F16" s="12">
        <v>146.22200000000001</v>
      </c>
      <c r="G16" s="12">
        <v>0</v>
      </c>
      <c r="H16" s="12">
        <v>0</v>
      </c>
      <c r="I16" s="12">
        <v>0</v>
      </c>
      <c r="J16" s="4">
        <v>294</v>
      </c>
      <c r="K16" s="4">
        <v>143</v>
      </c>
      <c r="L16" s="4">
        <v>0</v>
      </c>
      <c r="M16" s="4">
        <v>0</v>
      </c>
      <c r="N16" s="30">
        <f t="shared" si="0"/>
        <v>0</v>
      </c>
      <c r="O16" s="4">
        <v>18</v>
      </c>
      <c r="P16" s="4">
        <v>2</v>
      </c>
      <c r="Q16" s="30">
        <f t="shared" si="1"/>
        <v>6.1224489795918366E-2</v>
      </c>
      <c r="R16" s="30">
        <f t="shared" si="2"/>
        <v>0</v>
      </c>
      <c r="S16" s="30">
        <f t="shared" si="3"/>
        <v>1.3986013986013986E-2</v>
      </c>
      <c r="T16" s="30">
        <f t="shared" si="4"/>
        <v>0</v>
      </c>
      <c r="U16" s="12">
        <v>0</v>
      </c>
      <c r="V16" s="12">
        <v>0</v>
      </c>
      <c r="W16" s="12">
        <f t="shared" si="5"/>
        <v>100</v>
      </c>
      <c r="X16" s="12">
        <f t="shared" si="6"/>
        <v>100</v>
      </c>
    </row>
    <row r="17" spans="2:24" x14ac:dyDescent="0.25">
      <c r="B17" s="29">
        <v>44294</v>
      </c>
      <c r="C17" s="12">
        <v>283.20600000000002</v>
      </c>
      <c r="D17" s="12">
        <v>602.19920000000002</v>
      </c>
      <c r="E17" s="12">
        <v>488.74799999999999</v>
      </c>
      <c r="F17" s="12">
        <v>677.83333333333337</v>
      </c>
      <c r="G17" s="12">
        <v>0</v>
      </c>
      <c r="H17" s="12">
        <v>0</v>
      </c>
      <c r="I17" s="12">
        <v>0</v>
      </c>
      <c r="J17" s="4">
        <v>326</v>
      </c>
      <c r="K17" s="4">
        <v>133</v>
      </c>
      <c r="L17" s="4">
        <v>0</v>
      </c>
      <c r="M17" s="4">
        <v>0</v>
      </c>
      <c r="N17" s="30">
        <f t="shared" si="0"/>
        <v>0</v>
      </c>
      <c r="O17" s="4">
        <v>19</v>
      </c>
      <c r="P17" s="4">
        <v>2</v>
      </c>
      <c r="Q17" s="30">
        <f t="shared" si="1"/>
        <v>5.8282208588957052E-2</v>
      </c>
      <c r="R17" s="30">
        <f t="shared" si="2"/>
        <v>0</v>
      </c>
      <c r="S17" s="30">
        <f t="shared" si="3"/>
        <v>1.5037593984962405E-2</v>
      </c>
      <c r="T17" s="30">
        <f t="shared" si="4"/>
        <v>0</v>
      </c>
      <c r="U17" s="12">
        <v>0</v>
      </c>
      <c r="V17" s="12">
        <v>0</v>
      </c>
      <c r="W17" s="12">
        <f t="shared" si="5"/>
        <v>100</v>
      </c>
      <c r="X17" s="12">
        <f t="shared" si="6"/>
        <v>100</v>
      </c>
    </row>
    <row r="18" spans="2:24" x14ac:dyDescent="0.25">
      <c r="B18" s="19">
        <v>44295</v>
      </c>
      <c r="C18" s="12">
        <v>262.16566666666671</v>
      </c>
      <c r="D18" s="12">
        <v>463.964</v>
      </c>
      <c r="E18" s="12">
        <v>463.964</v>
      </c>
      <c r="F18" s="12">
        <v>0</v>
      </c>
      <c r="G18" s="12">
        <v>0</v>
      </c>
      <c r="H18" s="12">
        <v>0</v>
      </c>
      <c r="I18" s="12">
        <v>0</v>
      </c>
      <c r="J18" s="4">
        <v>194</v>
      </c>
      <c r="K18" s="4">
        <v>106</v>
      </c>
      <c r="L18" s="4">
        <v>0</v>
      </c>
      <c r="M18" s="4">
        <v>0</v>
      </c>
      <c r="N18" s="30">
        <f t="shared" si="0"/>
        <v>0</v>
      </c>
      <c r="O18" s="4">
        <v>17</v>
      </c>
      <c r="P18" s="4">
        <v>1</v>
      </c>
      <c r="Q18" s="30">
        <f t="shared" si="1"/>
        <v>8.7628865979381437E-2</v>
      </c>
      <c r="R18" s="30">
        <f t="shared" si="2"/>
        <v>0</v>
      </c>
      <c r="S18" s="30">
        <f t="shared" si="3"/>
        <v>9.433962264150943E-3</v>
      </c>
      <c r="T18" s="30">
        <f t="shared" si="4"/>
        <v>0</v>
      </c>
      <c r="U18" s="12">
        <v>0</v>
      </c>
      <c r="V18" s="12">
        <v>0</v>
      </c>
      <c r="W18" s="12">
        <f t="shared" si="5"/>
        <v>100</v>
      </c>
      <c r="X18" s="12">
        <f t="shared" si="6"/>
        <v>100</v>
      </c>
    </row>
    <row r="19" spans="2:24" x14ac:dyDescent="0.25">
      <c r="B19" s="19">
        <v>44296</v>
      </c>
      <c r="C19" s="12">
        <v>326.06571428571431</v>
      </c>
      <c r="D19" s="12">
        <v>358.18949999999995</v>
      </c>
      <c r="E19" s="12">
        <v>443.08599999999996</v>
      </c>
      <c r="F19" s="12">
        <v>103.5</v>
      </c>
      <c r="G19" s="12">
        <v>0</v>
      </c>
      <c r="H19" s="12">
        <v>0</v>
      </c>
      <c r="I19" s="12">
        <v>0</v>
      </c>
      <c r="J19" s="4">
        <v>370</v>
      </c>
      <c r="K19" s="4">
        <v>111</v>
      </c>
      <c r="L19" s="4">
        <v>0</v>
      </c>
      <c r="M19" s="4">
        <v>0</v>
      </c>
      <c r="N19" s="30">
        <f t="shared" si="0"/>
        <v>0</v>
      </c>
      <c r="O19" s="4">
        <v>22</v>
      </c>
      <c r="P19" s="4">
        <v>2</v>
      </c>
      <c r="Q19" s="30">
        <f t="shared" si="1"/>
        <v>5.9459459459459463E-2</v>
      </c>
      <c r="R19" s="30">
        <f t="shared" si="2"/>
        <v>0</v>
      </c>
      <c r="S19" s="30">
        <f t="shared" si="3"/>
        <v>1.8018018018018018E-2</v>
      </c>
      <c r="T19" s="30">
        <f t="shared" si="4"/>
        <v>0</v>
      </c>
      <c r="U19" s="12">
        <v>0</v>
      </c>
      <c r="V19" s="12">
        <v>0</v>
      </c>
      <c r="W19" s="12">
        <f t="shared" si="5"/>
        <v>100</v>
      </c>
      <c r="X19" s="12">
        <f t="shared" si="6"/>
        <v>100</v>
      </c>
    </row>
    <row r="20" spans="2:24" x14ac:dyDescent="0.25">
      <c r="B20" s="29">
        <v>44297</v>
      </c>
      <c r="C20" s="12">
        <v>356.07600000000002</v>
      </c>
      <c r="D20" s="12">
        <v>353.81033333333335</v>
      </c>
      <c r="E20" s="12">
        <v>483.71550000000002</v>
      </c>
      <c r="F20" s="12">
        <v>94</v>
      </c>
      <c r="G20" s="12">
        <v>0</v>
      </c>
      <c r="H20" s="12">
        <v>0</v>
      </c>
      <c r="I20" s="12">
        <v>0</v>
      </c>
      <c r="J20" s="4">
        <v>230</v>
      </c>
      <c r="K20" s="4">
        <v>119</v>
      </c>
      <c r="L20" s="4">
        <v>0</v>
      </c>
      <c r="M20" s="4">
        <v>0</v>
      </c>
      <c r="N20" s="30">
        <f t="shared" si="0"/>
        <v>0</v>
      </c>
      <c r="O20" s="4">
        <v>21</v>
      </c>
      <c r="P20" s="4">
        <v>1</v>
      </c>
      <c r="Q20" s="30">
        <f t="shared" si="1"/>
        <v>9.1304347826086957E-2</v>
      </c>
      <c r="R20" s="30">
        <f t="shared" si="2"/>
        <v>0</v>
      </c>
      <c r="S20" s="30">
        <f t="shared" si="3"/>
        <v>8.4033613445378148E-3</v>
      </c>
      <c r="T20" s="30">
        <f t="shared" si="4"/>
        <v>0</v>
      </c>
      <c r="U20" s="12">
        <v>0</v>
      </c>
      <c r="V20" s="12">
        <v>0</v>
      </c>
      <c r="W20" s="12">
        <f t="shared" si="5"/>
        <v>100</v>
      </c>
      <c r="X20" s="12">
        <f t="shared" si="6"/>
        <v>100</v>
      </c>
    </row>
    <row r="21" spans="2:24" x14ac:dyDescent="0.25">
      <c r="B21" s="29">
        <v>44298</v>
      </c>
      <c r="C21" s="12">
        <v>424.93614285714284</v>
      </c>
      <c r="D21" s="12">
        <v>303.89940000000001</v>
      </c>
      <c r="E21" s="12">
        <v>344.87425000000002</v>
      </c>
      <c r="F21" s="12">
        <v>140</v>
      </c>
      <c r="G21" s="12">
        <v>0</v>
      </c>
      <c r="H21" s="12">
        <v>0</v>
      </c>
      <c r="I21" s="12">
        <v>0</v>
      </c>
      <c r="J21" s="4">
        <v>460</v>
      </c>
      <c r="K21" s="4">
        <v>131</v>
      </c>
      <c r="L21" s="4">
        <v>0</v>
      </c>
      <c r="M21" s="4">
        <v>0</v>
      </c>
      <c r="N21" s="30">
        <f t="shared" si="0"/>
        <v>0</v>
      </c>
      <c r="O21" s="4">
        <v>23</v>
      </c>
      <c r="P21" s="4">
        <v>2</v>
      </c>
      <c r="Q21" s="30">
        <f t="shared" si="1"/>
        <v>0.05</v>
      </c>
      <c r="R21" s="30">
        <f t="shared" si="2"/>
        <v>0</v>
      </c>
      <c r="S21" s="30">
        <f t="shared" si="3"/>
        <v>1.5267175572519083E-2</v>
      </c>
      <c r="T21" s="30">
        <f t="shared" si="4"/>
        <v>0</v>
      </c>
      <c r="U21" s="12">
        <v>0</v>
      </c>
      <c r="V21" s="12">
        <v>0</v>
      </c>
      <c r="W21" s="12">
        <f t="shared" si="5"/>
        <v>100</v>
      </c>
      <c r="X21" s="12">
        <f t="shared" si="6"/>
        <v>100</v>
      </c>
    </row>
    <row r="22" spans="2:24" x14ac:dyDescent="0.25">
      <c r="B22" s="29">
        <v>44299</v>
      </c>
      <c r="C22" s="12">
        <v>609.82666666666671</v>
      </c>
      <c r="D22" s="12">
        <v>803.44675000000007</v>
      </c>
      <c r="E22" s="12">
        <v>358.59566666666666</v>
      </c>
      <c r="F22" s="12">
        <v>2138</v>
      </c>
      <c r="G22" s="12">
        <v>0</v>
      </c>
      <c r="H22" s="12">
        <v>0</v>
      </c>
      <c r="I22" s="12">
        <v>0</v>
      </c>
      <c r="J22" s="4">
        <v>398</v>
      </c>
      <c r="K22" s="4">
        <v>137</v>
      </c>
      <c r="L22" s="4">
        <v>0</v>
      </c>
      <c r="M22" s="4">
        <v>0</v>
      </c>
      <c r="N22" s="30">
        <f t="shared" si="0"/>
        <v>0</v>
      </c>
      <c r="O22" s="4">
        <v>21</v>
      </c>
      <c r="P22" s="4">
        <v>3</v>
      </c>
      <c r="Q22" s="30">
        <f t="shared" si="1"/>
        <v>5.2763819095477386E-2</v>
      </c>
      <c r="R22" s="30">
        <f t="shared" si="2"/>
        <v>0</v>
      </c>
      <c r="S22" s="30">
        <f t="shared" si="3"/>
        <v>2.1897810218978103E-2</v>
      </c>
      <c r="T22" s="30">
        <f t="shared" si="4"/>
        <v>0</v>
      </c>
      <c r="U22" s="12">
        <v>0</v>
      </c>
      <c r="V22" s="12">
        <v>0</v>
      </c>
      <c r="W22" s="12">
        <f t="shared" si="5"/>
        <v>100</v>
      </c>
      <c r="X22" s="12">
        <f t="shared" si="6"/>
        <v>100</v>
      </c>
    </row>
    <row r="23" spans="2:24" x14ac:dyDescent="0.25">
      <c r="B23" s="29">
        <v>44300</v>
      </c>
      <c r="C23" s="12">
        <v>1454.6614999999999</v>
      </c>
      <c r="D23" s="12">
        <v>375.33539999999999</v>
      </c>
      <c r="E23" s="12">
        <v>429.91924999999998</v>
      </c>
      <c r="F23" s="12">
        <v>157</v>
      </c>
      <c r="G23" s="12">
        <v>0</v>
      </c>
      <c r="H23" s="12">
        <v>0</v>
      </c>
      <c r="I23" s="12">
        <v>0</v>
      </c>
      <c r="J23" s="4">
        <v>321</v>
      </c>
      <c r="K23" s="4">
        <v>137</v>
      </c>
      <c r="L23" s="4">
        <v>1</v>
      </c>
      <c r="M23" s="4">
        <v>0</v>
      </c>
      <c r="N23" s="30">
        <f t="shared" si="0"/>
        <v>0</v>
      </c>
      <c r="O23" s="4">
        <v>21</v>
      </c>
      <c r="P23" s="4">
        <v>1</v>
      </c>
      <c r="Q23" s="30">
        <f t="shared" si="1"/>
        <v>6.5420560747663545E-2</v>
      </c>
      <c r="R23" s="30">
        <f t="shared" si="2"/>
        <v>3.1152647975077881E-3</v>
      </c>
      <c r="S23" s="30">
        <f t="shared" si="3"/>
        <v>7.2992700729927005E-3</v>
      </c>
      <c r="T23" s="30">
        <f t="shared" si="4"/>
        <v>0</v>
      </c>
      <c r="U23" s="12">
        <v>0</v>
      </c>
      <c r="V23" s="12">
        <v>0</v>
      </c>
      <c r="W23" s="12">
        <f t="shared" si="5"/>
        <v>100</v>
      </c>
      <c r="X23" s="12">
        <f t="shared" si="6"/>
        <v>100</v>
      </c>
    </row>
    <row r="24" spans="2:24" x14ac:dyDescent="0.25">
      <c r="B24" s="29">
        <v>44301</v>
      </c>
      <c r="C24" s="12">
        <v>546.11040000000003</v>
      </c>
      <c r="D24" s="12">
        <v>463.91099999999994</v>
      </c>
      <c r="E24" s="12">
        <v>463.91099999999994</v>
      </c>
      <c r="F24" s="12">
        <v>0</v>
      </c>
      <c r="G24" s="12">
        <v>0</v>
      </c>
      <c r="H24" s="12">
        <v>0</v>
      </c>
      <c r="I24" s="12">
        <v>0</v>
      </c>
      <c r="J24" s="4">
        <v>250</v>
      </c>
      <c r="K24" s="4">
        <v>119</v>
      </c>
      <c r="L24" s="4">
        <v>0</v>
      </c>
      <c r="M24" s="4">
        <v>0</v>
      </c>
      <c r="N24" s="30">
        <f t="shared" si="0"/>
        <v>0</v>
      </c>
      <c r="O24" s="4">
        <v>18</v>
      </c>
      <c r="P24" s="4">
        <v>1</v>
      </c>
      <c r="Q24" s="30">
        <f t="shared" si="1"/>
        <v>7.1999999999999995E-2</v>
      </c>
      <c r="R24" s="30">
        <f t="shared" si="2"/>
        <v>0</v>
      </c>
      <c r="S24" s="30">
        <f t="shared" si="3"/>
        <v>8.4033613445378148E-3</v>
      </c>
      <c r="T24" s="30">
        <f t="shared" si="4"/>
        <v>0</v>
      </c>
      <c r="U24" s="12">
        <v>0</v>
      </c>
      <c r="V24" s="12">
        <v>0</v>
      </c>
      <c r="W24" s="12">
        <f t="shared" si="5"/>
        <v>100</v>
      </c>
      <c r="X24" s="12">
        <f t="shared" si="6"/>
        <v>100</v>
      </c>
    </row>
    <row r="25" spans="2:24" x14ac:dyDescent="0.25">
      <c r="B25" s="19">
        <v>44302</v>
      </c>
      <c r="C25" s="12">
        <v>368.54375000000005</v>
      </c>
      <c r="D25" s="12">
        <v>505.00049999999999</v>
      </c>
      <c r="E25" s="12">
        <v>505.00049999999999</v>
      </c>
      <c r="F25" s="12">
        <v>0</v>
      </c>
      <c r="G25" s="12">
        <v>0</v>
      </c>
      <c r="H25" s="12">
        <v>0</v>
      </c>
      <c r="I25" s="12">
        <v>0</v>
      </c>
      <c r="J25" s="4">
        <v>217</v>
      </c>
      <c r="K25" s="4">
        <v>118</v>
      </c>
      <c r="L25" s="4">
        <v>0</v>
      </c>
      <c r="M25" s="4">
        <v>0</v>
      </c>
      <c r="N25" s="30">
        <f t="shared" si="0"/>
        <v>0</v>
      </c>
      <c r="O25" s="4">
        <v>17</v>
      </c>
      <c r="P25" s="4">
        <v>0</v>
      </c>
      <c r="Q25" s="30">
        <f t="shared" si="1"/>
        <v>7.8341013824884786E-2</v>
      </c>
      <c r="R25" s="30">
        <f t="shared" si="2"/>
        <v>0</v>
      </c>
      <c r="S25" s="30">
        <f t="shared" si="3"/>
        <v>0</v>
      </c>
      <c r="T25" s="30">
        <f t="shared" si="4"/>
        <v>0</v>
      </c>
      <c r="U25" s="12">
        <v>0</v>
      </c>
      <c r="V25" s="12">
        <v>0</v>
      </c>
      <c r="W25" s="12">
        <f t="shared" si="5"/>
        <v>100</v>
      </c>
      <c r="X25" s="12">
        <f t="shared" si="6"/>
        <v>100</v>
      </c>
    </row>
    <row r="26" spans="2:24" x14ac:dyDescent="0.25">
      <c r="B26" s="19">
        <v>44303</v>
      </c>
      <c r="C26" s="12">
        <v>3521.85725</v>
      </c>
      <c r="D26" s="12">
        <v>3794.5945000000002</v>
      </c>
      <c r="E26" s="12">
        <v>3794.5945000000002</v>
      </c>
      <c r="F26" s="12">
        <v>0</v>
      </c>
      <c r="G26" s="12">
        <v>0</v>
      </c>
      <c r="H26" s="12">
        <v>0</v>
      </c>
      <c r="I26" s="12">
        <v>0</v>
      </c>
      <c r="J26" s="4">
        <v>225</v>
      </c>
      <c r="K26" s="4">
        <v>123</v>
      </c>
      <c r="L26" s="4">
        <v>3</v>
      </c>
      <c r="M26" s="4">
        <v>0</v>
      </c>
      <c r="N26" s="30">
        <f t="shared" si="0"/>
        <v>0</v>
      </c>
      <c r="O26" s="4">
        <v>28</v>
      </c>
      <c r="P26" s="4">
        <v>4</v>
      </c>
      <c r="Q26" s="30">
        <f t="shared" si="1"/>
        <v>0.12444444444444444</v>
      </c>
      <c r="R26" s="30">
        <f t="shared" si="2"/>
        <v>1.3333333333333334E-2</v>
      </c>
      <c r="S26" s="30">
        <f t="shared" si="3"/>
        <v>3.2520325203252036E-2</v>
      </c>
      <c r="T26" s="30">
        <f t="shared" si="4"/>
        <v>0</v>
      </c>
      <c r="U26" s="12">
        <v>0</v>
      </c>
      <c r="V26" s="12">
        <v>0</v>
      </c>
      <c r="W26" s="12">
        <f t="shared" si="5"/>
        <v>100</v>
      </c>
      <c r="X26" s="12">
        <f t="shared" si="6"/>
        <v>100</v>
      </c>
    </row>
    <row r="27" spans="2:24" x14ac:dyDescent="0.25">
      <c r="B27" s="29">
        <v>44304</v>
      </c>
      <c r="C27" s="12">
        <v>370.90159999999997</v>
      </c>
      <c r="D27" s="12">
        <v>365.65033333333332</v>
      </c>
      <c r="E27" s="12">
        <v>495.97550000000001</v>
      </c>
      <c r="F27" s="12">
        <v>105</v>
      </c>
      <c r="G27" s="12">
        <v>0</v>
      </c>
      <c r="H27" s="12">
        <v>0</v>
      </c>
      <c r="I27" s="12">
        <v>0</v>
      </c>
      <c r="J27" s="4">
        <v>235</v>
      </c>
      <c r="K27" s="4">
        <v>128</v>
      </c>
      <c r="L27" s="4">
        <v>0</v>
      </c>
      <c r="M27" s="4">
        <v>0</v>
      </c>
      <c r="N27" s="30">
        <f t="shared" si="0"/>
        <v>0</v>
      </c>
      <c r="O27" s="4">
        <v>17</v>
      </c>
      <c r="P27" s="4">
        <v>0</v>
      </c>
      <c r="Q27" s="30">
        <f t="shared" si="1"/>
        <v>7.2340425531914887E-2</v>
      </c>
      <c r="R27" s="30">
        <f t="shared" si="2"/>
        <v>0</v>
      </c>
      <c r="S27" s="30">
        <f t="shared" si="3"/>
        <v>0</v>
      </c>
      <c r="T27" s="30">
        <f t="shared" si="4"/>
        <v>0</v>
      </c>
      <c r="U27" s="12">
        <v>0</v>
      </c>
      <c r="V27" s="12">
        <v>0</v>
      </c>
      <c r="W27" s="12">
        <f t="shared" si="5"/>
        <v>100</v>
      </c>
      <c r="X27" s="12">
        <f t="shared" si="6"/>
        <v>100</v>
      </c>
    </row>
    <row r="28" spans="2:24" x14ac:dyDescent="0.25">
      <c r="B28" s="29">
        <v>44305</v>
      </c>
      <c r="C28" s="12">
        <v>407.52549999999997</v>
      </c>
      <c r="D28" s="12">
        <v>539.29549999999995</v>
      </c>
      <c r="E28" s="12">
        <v>539.29549999999995</v>
      </c>
      <c r="F28" s="12">
        <v>0</v>
      </c>
      <c r="G28" s="12">
        <v>0</v>
      </c>
      <c r="H28" s="12">
        <v>0</v>
      </c>
      <c r="I28" s="12">
        <v>0</v>
      </c>
      <c r="J28" s="4">
        <v>240</v>
      </c>
      <c r="K28" s="4">
        <v>129</v>
      </c>
      <c r="L28" s="4">
        <v>0</v>
      </c>
      <c r="M28" s="4">
        <v>0</v>
      </c>
      <c r="N28" s="30">
        <f t="shared" si="0"/>
        <v>0</v>
      </c>
      <c r="O28" s="4">
        <v>18</v>
      </c>
      <c r="P28" s="4">
        <v>2</v>
      </c>
      <c r="Q28" s="30">
        <f t="shared" si="1"/>
        <v>7.4999999999999997E-2</v>
      </c>
      <c r="R28" s="30">
        <f t="shared" si="2"/>
        <v>0</v>
      </c>
      <c r="S28" s="30">
        <f t="shared" si="3"/>
        <v>1.5503875968992248E-2</v>
      </c>
      <c r="T28" s="30">
        <f t="shared" si="4"/>
        <v>0</v>
      </c>
      <c r="U28" s="12">
        <v>0</v>
      </c>
      <c r="V28" s="12">
        <v>0</v>
      </c>
      <c r="W28" s="12">
        <f t="shared" si="5"/>
        <v>100</v>
      </c>
      <c r="X28" s="12">
        <f t="shared" si="6"/>
        <v>100</v>
      </c>
    </row>
    <row r="29" spans="2:24" x14ac:dyDescent="0.25">
      <c r="B29" s="29">
        <v>44306</v>
      </c>
      <c r="C29" s="12">
        <v>422.53499999999997</v>
      </c>
      <c r="D29" s="12">
        <v>402.04899999999998</v>
      </c>
      <c r="E29" s="12">
        <v>446.50966666666665</v>
      </c>
      <c r="F29" s="12">
        <v>268.66699999999997</v>
      </c>
      <c r="G29" s="12">
        <v>0</v>
      </c>
      <c r="H29" s="12">
        <v>0</v>
      </c>
      <c r="I29" s="12">
        <v>0</v>
      </c>
      <c r="J29" s="4">
        <v>297</v>
      </c>
      <c r="K29" s="4">
        <v>152</v>
      </c>
      <c r="L29" s="4">
        <v>0</v>
      </c>
      <c r="M29" s="4">
        <v>0</v>
      </c>
      <c r="N29" s="30">
        <f t="shared" si="0"/>
        <v>0</v>
      </c>
      <c r="O29" s="4">
        <v>16</v>
      </c>
      <c r="P29" s="4">
        <v>0</v>
      </c>
      <c r="Q29" s="30">
        <f t="shared" si="1"/>
        <v>5.387205387205387E-2</v>
      </c>
      <c r="R29" s="30">
        <f t="shared" si="2"/>
        <v>0</v>
      </c>
      <c r="S29" s="30">
        <f t="shared" si="3"/>
        <v>0</v>
      </c>
      <c r="T29" s="30">
        <f t="shared" si="4"/>
        <v>0</v>
      </c>
      <c r="U29" s="12">
        <v>0</v>
      </c>
      <c r="V29" s="12">
        <v>0</v>
      </c>
      <c r="W29" s="12">
        <f t="shared" si="5"/>
        <v>100</v>
      </c>
      <c r="X29" s="12">
        <f t="shared" si="6"/>
        <v>100</v>
      </c>
    </row>
    <row r="30" spans="2:24" x14ac:dyDescent="0.25">
      <c r="B30" s="29">
        <v>44307</v>
      </c>
      <c r="C30" s="12">
        <v>426.33128571428568</v>
      </c>
      <c r="D30" s="12">
        <v>421.90100000000001</v>
      </c>
      <c r="E30" s="12">
        <v>421.90100000000001</v>
      </c>
      <c r="F30" s="12">
        <v>0</v>
      </c>
      <c r="G30" s="12">
        <v>0</v>
      </c>
      <c r="H30" s="12">
        <v>0</v>
      </c>
      <c r="I30" s="12">
        <v>0</v>
      </c>
      <c r="J30" s="4">
        <v>322</v>
      </c>
      <c r="K30" s="4">
        <v>158</v>
      </c>
      <c r="L30" s="4">
        <v>0</v>
      </c>
      <c r="M30" s="4">
        <v>0</v>
      </c>
      <c r="N30" s="30">
        <f t="shared" si="0"/>
        <v>0</v>
      </c>
      <c r="O30" s="4">
        <v>19</v>
      </c>
      <c r="P30" s="4">
        <v>3</v>
      </c>
      <c r="Q30" s="30">
        <f t="shared" si="1"/>
        <v>5.9006211180124224E-2</v>
      </c>
      <c r="R30" s="30">
        <f t="shared" si="2"/>
        <v>0</v>
      </c>
      <c r="S30" s="30">
        <f t="shared" si="3"/>
        <v>1.8987341772151899E-2</v>
      </c>
      <c r="T30" s="30">
        <f t="shared" si="4"/>
        <v>0</v>
      </c>
      <c r="U30" s="12">
        <v>0</v>
      </c>
      <c r="V30" s="12">
        <v>0</v>
      </c>
      <c r="W30" s="12">
        <f t="shared" si="5"/>
        <v>100</v>
      </c>
      <c r="X30" s="12">
        <f t="shared" si="6"/>
        <v>100</v>
      </c>
    </row>
    <row r="31" spans="2:24" x14ac:dyDescent="0.25">
      <c r="B31" s="29">
        <v>44308</v>
      </c>
      <c r="C31" s="12">
        <v>271.43012499999998</v>
      </c>
      <c r="D31" s="12">
        <v>369.9828</v>
      </c>
      <c r="E31" s="12">
        <v>476.70699999999999</v>
      </c>
      <c r="F31" s="12">
        <v>298.83333333333331</v>
      </c>
      <c r="G31" s="12">
        <v>0</v>
      </c>
      <c r="H31" s="12">
        <v>0</v>
      </c>
      <c r="I31" s="12">
        <v>0</v>
      </c>
      <c r="J31" s="4">
        <v>309</v>
      </c>
      <c r="K31" s="4">
        <v>167</v>
      </c>
      <c r="L31" s="4">
        <v>0</v>
      </c>
      <c r="M31" s="4">
        <v>0</v>
      </c>
      <c r="N31" s="30">
        <f t="shared" si="0"/>
        <v>0</v>
      </c>
      <c r="O31" s="4">
        <v>22</v>
      </c>
      <c r="P31" s="4">
        <v>4</v>
      </c>
      <c r="Q31" s="30">
        <f t="shared" si="1"/>
        <v>7.1197411003236247E-2</v>
      </c>
      <c r="R31" s="30">
        <f t="shared" si="2"/>
        <v>0</v>
      </c>
      <c r="S31" s="30">
        <f t="shared" si="3"/>
        <v>2.3952095808383235E-2</v>
      </c>
      <c r="T31" s="30">
        <f t="shared" si="4"/>
        <v>0</v>
      </c>
      <c r="U31" s="12">
        <v>0</v>
      </c>
      <c r="V31" s="12">
        <v>0</v>
      </c>
      <c r="W31" s="12">
        <f t="shared" si="5"/>
        <v>100</v>
      </c>
      <c r="X31" s="12">
        <f t="shared" si="6"/>
        <v>100</v>
      </c>
    </row>
    <row r="32" spans="2:24" x14ac:dyDescent="0.25">
      <c r="B32" s="19">
        <v>44309</v>
      </c>
      <c r="C32" s="12">
        <v>311.77749999999997</v>
      </c>
      <c r="D32" s="12">
        <v>397.87999999999994</v>
      </c>
      <c r="E32" s="12">
        <v>437.82</v>
      </c>
      <c r="F32" s="12">
        <v>318</v>
      </c>
      <c r="G32" s="12">
        <v>0</v>
      </c>
      <c r="H32" s="12">
        <v>0</v>
      </c>
      <c r="I32" s="12">
        <v>0</v>
      </c>
      <c r="J32" s="4">
        <v>299</v>
      </c>
      <c r="K32" s="4">
        <v>165</v>
      </c>
      <c r="L32" s="4">
        <v>0</v>
      </c>
      <c r="M32" s="4">
        <v>0</v>
      </c>
      <c r="N32" s="30">
        <f t="shared" si="0"/>
        <v>0</v>
      </c>
      <c r="O32" s="4">
        <v>20</v>
      </c>
      <c r="P32" s="4">
        <v>2</v>
      </c>
      <c r="Q32" s="30">
        <f t="shared" si="1"/>
        <v>6.6889632107023408E-2</v>
      </c>
      <c r="R32" s="30">
        <f t="shared" si="2"/>
        <v>0</v>
      </c>
      <c r="S32" s="30">
        <f t="shared" si="3"/>
        <v>1.2121212121212121E-2</v>
      </c>
      <c r="T32" s="30">
        <f t="shared" si="4"/>
        <v>0</v>
      </c>
      <c r="U32" s="12">
        <v>0</v>
      </c>
      <c r="V32" s="12">
        <v>0</v>
      </c>
      <c r="W32" s="12">
        <f t="shared" si="5"/>
        <v>100</v>
      </c>
      <c r="X32" s="12">
        <f t="shared" si="6"/>
        <v>100</v>
      </c>
    </row>
    <row r="33" spans="2:24" x14ac:dyDescent="0.25">
      <c r="B33" s="19">
        <v>44310</v>
      </c>
      <c r="C33" s="12">
        <v>418.04750000000001</v>
      </c>
      <c r="D33" s="12">
        <v>594.28700000000003</v>
      </c>
      <c r="E33" s="12">
        <v>594.28700000000003</v>
      </c>
      <c r="F33" s="12">
        <v>0</v>
      </c>
      <c r="G33" s="12">
        <v>0</v>
      </c>
      <c r="H33" s="12">
        <v>0</v>
      </c>
      <c r="I33" s="12">
        <v>0</v>
      </c>
      <c r="J33" s="4">
        <v>279</v>
      </c>
      <c r="K33" s="4">
        <v>153</v>
      </c>
      <c r="L33" s="4">
        <v>0</v>
      </c>
      <c r="M33" s="4">
        <v>0</v>
      </c>
      <c r="N33" s="30">
        <f t="shared" si="0"/>
        <v>0</v>
      </c>
      <c r="O33" s="4">
        <v>20</v>
      </c>
      <c r="P33" s="4">
        <v>3</v>
      </c>
      <c r="Q33" s="30">
        <f t="shared" si="1"/>
        <v>7.1684587813620068E-2</v>
      </c>
      <c r="R33" s="30">
        <f t="shared" si="2"/>
        <v>0</v>
      </c>
      <c r="S33" s="30">
        <f t="shared" si="3"/>
        <v>1.9607843137254902E-2</v>
      </c>
      <c r="T33" s="30">
        <f t="shared" si="4"/>
        <v>0</v>
      </c>
      <c r="U33" s="12">
        <v>0</v>
      </c>
      <c r="V33" s="12">
        <v>0</v>
      </c>
      <c r="W33" s="12">
        <f t="shared" si="5"/>
        <v>100</v>
      </c>
      <c r="X33" s="12">
        <f t="shared" si="6"/>
        <v>100</v>
      </c>
    </row>
    <row r="34" spans="2:24" x14ac:dyDescent="0.25">
      <c r="B34" s="29">
        <v>44311</v>
      </c>
      <c r="C34" s="12">
        <v>295.43028571428573</v>
      </c>
      <c r="D34" s="12">
        <v>303.13424999999995</v>
      </c>
      <c r="E34" s="12">
        <v>456.51849999999996</v>
      </c>
      <c r="F34" s="12">
        <v>149.75</v>
      </c>
      <c r="G34" s="12">
        <v>0</v>
      </c>
      <c r="H34" s="12">
        <v>0</v>
      </c>
      <c r="I34" s="12">
        <v>0</v>
      </c>
      <c r="J34" s="4">
        <v>275</v>
      </c>
      <c r="K34" s="4">
        <v>149</v>
      </c>
      <c r="L34" s="4">
        <v>0</v>
      </c>
      <c r="M34" s="4">
        <v>0</v>
      </c>
      <c r="N34" s="30">
        <f t="shared" si="0"/>
        <v>0</v>
      </c>
      <c r="O34" s="4">
        <v>22</v>
      </c>
      <c r="P34" s="4">
        <v>5</v>
      </c>
      <c r="Q34" s="30">
        <f t="shared" si="1"/>
        <v>0.08</v>
      </c>
      <c r="R34" s="30">
        <f t="shared" si="2"/>
        <v>0</v>
      </c>
      <c r="S34" s="30">
        <f t="shared" si="3"/>
        <v>3.3557046979865772E-2</v>
      </c>
      <c r="T34" s="30">
        <f t="shared" si="4"/>
        <v>0</v>
      </c>
      <c r="U34" s="12">
        <v>0</v>
      </c>
      <c r="V34" s="12">
        <v>0</v>
      </c>
      <c r="W34" s="12">
        <f t="shared" si="5"/>
        <v>100</v>
      </c>
      <c r="X34" s="12">
        <f t="shared" si="6"/>
        <v>100</v>
      </c>
    </row>
    <row r="35" spans="2:24" x14ac:dyDescent="0.25">
      <c r="B35" s="29">
        <v>44312</v>
      </c>
      <c r="C35" s="12">
        <v>318.77120000000002</v>
      </c>
      <c r="D35" s="12">
        <v>495.43</v>
      </c>
      <c r="E35" s="12">
        <v>495.43</v>
      </c>
      <c r="F35" s="12">
        <v>0</v>
      </c>
      <c r="G35" s="12">
        <v>0</v>
      </c>
      <c r="H35" s="12">
        <v>0</v>
      </c>
      <c r="I35" s="12">
        <v>0</v>
      </c>
      <c r="J35" s="4">
        <v>285</v>
      </c>
      <c r="K35" s="4">
        <v>151</v>
      </c>
      <c r="L35" s="4">
        <v>0</v>
      </c>
      <c r="M35" s="4">
        <v>0</v>
      </c>
      <c r="N35" s="30">
        <f t="shared" si="0"/>
        <v>0</v>
      </c>
      <c r="O35" s="4">
        <v>19</v>
      </c>
      <c r="P35" s="4">
        <v>1</v>
      </c>
      <c r="Q35" s="30">
        <f t="shared" si="1"/>
        <v>6.6666666666666666E-2</v>
      </c>
      <c r="R35" s="30">
        <f t="shared" si="2"/>
        <v>0</v>
      </c>
      <c r="S35" s="30">
        <f t="shared" si="3"/>
        <v>6.6225165562913907E-3</v>
      </c>
      <c r="T35" s="30">
        <f t="shared" si="4"/>
        <v>0</v>
      </c>
      <c r="U35" s="12">
        <v>0</v>
      </c>
      <c r="V35" s="12">
        <v>0</v>
      </c>
      <c r="W35" s="12">
        <f t="shared" si="5"/>
        <v>100</v>
      </c>
      <c r="X35" s="12">
        <f t="shared" si="6"/>
        <v>100</v>
      </c>
    </row>
    <row r="36" spans="2:24" x14ac:dyDescent="0.25">
      <c r="B36" s="29">
        <v>44313</v>
      </c>
      <c r="C36" s="12">
        <v>332.71642857142859</v>
      </c>
      <c r="D36" s="12">
        <v>358.56299999999999</v>
      </c>
      <c r="E36" s="12">
        <v>428.584</v>
      </c>
      <c r="F36" s="12">
        <v>148.5</v>
      </c>
      <c r="G36" s="12">
        <v>0</v>
      </c>
      <c r="H36" s="12">
        <v>0</v>
      </c>
      <c r="I36" s="12">
        <v>0</v>
      </c>
      <c r="J36" s="4">
        <v>405</v>
      </c>
      <c r="K36" s="4">
        <v>167</v>
      </c>
      <c r="L36" s="4">
        <v>0</v>
      </c>
      <c r="M36" s="4">
        <v>0</v>
      </c>
      <c r="N36" s="30">
        <f t="shared" si="0"/>
        <v>0</v>
      </c>
      <c r="O36" s="4">
        <v>25</v>
      </c>
      <c r="P36" s="4">
        <v>3</v>
      </c>
      <c r="Q36" s="30">
        <f t="shared" si="1"/>
        <v>6.1728395061728392E-2</v>
      </c>
      <c r="R36" s="30">
        <f t="shared" si="2"/>
        <v>0</v>
      </c>
      <c r="S36" s="30">
        <f t="shared" si="3"/>
        <v>1.7964071856287425E-2</v>
      </c>
      <c r="T36" s="30">
        <f t="shared" si="4"/>
        <v>0</v>
      </c>
      <c r="U36" s="12">
        <v>0</v>
      </c>
      <c r="V36" s="12">
        <v>0</v>
      </c>
      <c r="W36" s="12">
        <f t="shared" si="5"/>
        <v>100</v>
      </c>
      <c r="X36" s="12">
        <f t="shared" si="6"/>
        <v>100</v>
      </c>
    </row>
    <row r="37" spans="2:24" x14ac:dyDescent="0.25">
      <c r="B37" s="29">
        <v>44314</v>
      </c>
      <c r="C37" s="12">
        <v>482.4761428571428</v>
      </c>
      <c r="D37" s="12">
        <v>314.863</v>
      </c>
      <c r="E37" s="12">
        <v>514.726</v>
      </c>
      <c r="F37" s="12">
        <v>115</v>
      </c>
      <c r="G37" s="12">
        <v>0</v>
      </c>
      <c r="H37" s="12">
        <v>0</v>
      </c>
      <c r="I37" s="12">
        <v>0</v>
      </c>
      <c r="J37" s="4">
        <v>342</v>
      </c>
      <c r="K37" s="4">
        <v>167</v>
      </c>
      <c r="L37" s="4">
        <v>1</v>
      </c>
      <c r="M37" s="4">
        <v>0</v>
      </c>
      <c r="N37" s="30">
        <f t="shared" si="0"/>
        <v>0</v>
      </c>
      <c r="O37" s="4">
        <v>25</v>
      </c>
      <c r="P37" s="4">
        <v>6</v>
      </c>
      <c r="Q37" s="30">
        <f t="shared" si="1"/>
        <v>7.3099415204678359E-2</v>
      </c>
      <c r="R37" s="30">
        <f t="shared" si="2"/>
        <v>2.9239766081871343E-3</v>
      </c>
      <c r="S37" s="30">
        <f t="shared" si="3"/>
        <v>3.5928143712574849E-2</v>
      </c>
      <c r="T37" s="30">
        <f t="shared" si="4"/>
        <v>0</v>
      </c>
      <c r="U37" s="12">
        <v>0</v>
      </c>
      <c r="V37" s="12">
        <v>0</v>
      </c>
      <c r="W37" s="12">
        <f t="shared" si="5"/>
        <v>100</v>
      </c>
      <c r="X37" s="12">
        <f t="shared" si="6"/>
        <v>100</v>
      </c>
    </row>
    <row r="38" spans="2:24" x14ac:dyDescent="0.25">
      <c r="B38" s="29">
        <v>44315</v>
      </c>
      <c r="C38" s="12">
        <v>328.78674999999998</v>
      </c>
      <c r="D38" s="12">
        <v>408.97749999999996</v>
      </c>
      <c r="E38" s="12">
        <v>408.97749999999996</v>
      </c>
      <c r="F38" s="12">
        <v>0</v>
      </c>
      <c r="G38" s="12">
        <v>0</v>
      </c>
      <c r="H38" s="12">
        <v>0</v>
      </c>
      <c r="I38" s="12">
        <v>0</v>
      </c>
      <c r="J38" s="4">
        <v>281</v>
      </c>
      <c r="K38" s="4">
        <v>151</v>
      </c>
      <c r="L38" s="4">
        <v>0</v>
      </c>
      <c r="M38" s="4">
        <v>0</v>
      </c>
      <c r="N38" s="30">
        <f t="shared" si="0"/>
        <v>0</v>
      </c>
      <c r="O38" s="4">
        <v>21</v>
      </c>
      <c r="P38" s="4">
        <v>4</v>
      </c>
      <c r="Q38" s="30">
        <f t="shared" si="1"/>
        <v>7.4733096085409248E-2</v>
      </c>
      <c r="R38" s="30">
        <f t="shared" si="2"/>
        <v>0</v>
      </c>
      <c r="S38" s="30">
        <f t="shared" si="3"/>
        <v>2.6490066225165563E-2</v>
      </c>
      <c r="T38" s="30">
        <f t="shared" si="4"/>
        <v>0</v>
      </c>
      <c r="U38" s="12">
        <v>0</v>
      </c>
      <c r="V38" s="12">
        <v>0</v>
      </c>
      <c r="W38" s="12">
        <f t="shared" si="5"/>
        <v>100</v>
      </c>
      <c r="X38" s="12">
        <f t="shared" si="6"/>
        <v>100</v>
      </c>
    </row>
    <row r="39" spans="2:24" x14ac:dyDescent="0.25">
      <c r="B39" s="19">
        <v>44316</v>
      </c>
      <c r="C39" s="12">
        <v>309.40300000000002</v>
      </c>
      <c r="D39" s="12">
        <v>349.8895</v>
      </c>
      <c r="E39" s="12">
        <v>349.8895</v>
      </c>
      <c r="F39" s="12">
        <v>0</v>
      </c>
      <c r="G39" s="12">
        <v>0</v>
      </c>
      <c r="H39" s="12">
        <v>0</v>
      </c>
      <c r="I39" s="12">
        <v>0</v>
      </c>
      <c r="J39" s="4">
        <v>292</v>
      </c>
      <c r="K39" s="4">
        <v>165</v>
      </c>
      <c r="L39" s="4">
        <v>0</v>
      </c>
      <c r="M39" s="4">
        <v>0</v>
      </c>
      <c r="N39" s="30">
        <f t="shared" si="0"/>
        <v>0</v>
      </c>
      <c r="O39" s="4">
        <v>21</v>
      </c>
      <c r="P39" s="4">
        <v>1</v>
      </c>
      <c r="Q39" s="30">
        <f t="shared" si="1"/>
        <v>7.1917808219178078E-2</v>
      </c>
      <c r="R39" s="30">
        <f t="shared" si="2"/>
        <v>0</v>
      </c>
      <c r="S39" s="30">
        <f t="shared" si="3"/>
        <v>6.0606060606060606E-3</v>
      </c>
      <c r="T39" s="30">
        <f t="shared" si="4"/>
        <v>0</v>
      </c>
      <c r="U39" s="12">
        <v>0</v>
      </c>
      <c r="V39" s="12">
        <v>0</v>
      </c>
      <c r="W39" s="12">
        <f t="shared" si="5"/>
        <v>100</v>
      </c>
      <c r="X39" s="12">
        <f t="shared" si="6"/>
        <v>100</v>
      </c>
    </row>
    <row r="40" spans="2:24" x14ac:dyDescent="0.25">
      <c r="B40" s="14" t="s">
        <v>2</v>
      </c>
      <c r="C40" s="15">
        <v>100804.67200000001</v>
      </c>
      <c r="D40" s="15">
        <v>51197.456000000006</v>
      </c>
      <c r="E40" s="15">
        <v>43012.567000000003</v>
      </c>
      <c r="F40" s="15">
        <v>8184.8890000000001</v>
      </c>
      <c r="G40" s="15">
        <v>0</v>
      </c>
      <c r="H40" s="15">
        <v>0</v>
      </c>
      <c r="I40" s="15">
        <v>0</v>
      </c>
      <c r="J40" s="15">
        <v>8985</v>
      </c>
      <c r="K40" s="15">
        <v>4127</v>
      </c>
      <c r="L40" s="15">
        <v>5</v>
      </c>
      <c r="M40" s="15">
        <v>5</v>
      </c>
      <c r="N40" s="16" t="s">
        <v>34</v>
      </c>
      <c r="O40" s="15">
        <v>610</v>
      </c>
      <c r="P40" s="15">
        <v>70</v>
      </c>
      <c r="Q40" s="16" t="s">
        <v>34</v>
      </c>
      <c r="R40" s="16" t="s">
        <v>34</v>
      </c>
      <c r="S40" s="16" t="s">
        <v>34</v>
      </c>
      <c r="T40" s="16" t="s">
        <v>34</v>
      </c>
      <c r="U40" s="16" t="s">
        <v>34</v>
      </c>
      <c r="V40" s="16" t="s">
        <v>34</v>
      </c>
      <c r="W40" s="16" t="s">
        <v>34</v>
      </c>
      <c r="X40" s="16" t="s">
        <v>34</v>
      </c>
    </row>
    <row r="41" spans="2:24" ht="25.5" x14ac:dyDescent="0.25">
      <c r="B41" s="18" t="s">
        <v>3</v>
      </c>
      <c r="C41" s="17">
        <v>568.650449570707</v>
      </c>
      <c r="D41" s="17">
        <v>540.36802126984117</v>
      </c>
      <c r="E41" s="17">
        <v>582.04368611111136</v>
      </c>
      <c r="F41" s="17">
        <v>284.70585</v>
      </c>
      <c r="G41" s="17">
        <v>0</v>
      </c>
      <c r="H41" s="17">
        <v>0</v>
      </c>
      <c r="I41" s="17">
        <v>0</v>
      </c>
      <c r="J41" s="17">
        <v>299.5</v>
      </c>
      <c r="K41" s="17">
        <v>137.56666666666666</v>
      </c>
      <c r="L41" s="17">
        <v>0.16666666666666666</v>
      </c>
      <c r="M41" s="17">
        <v>0.16666666666666666</v>
      </c>
      <c r="N41" s="31">
        <f>AVERAGE(N10:N39)</f>
        <v>1.0548523206751056E-3</v>
      </c>
      <c r="O41" s="17">
        <v>20.333333333333332</v>
      </c>
      <c r="P41" s="17">
        <v>2.3333333333333335</v>
      </c>
      <c r="Q41" s="31">
        <f t="shared" ref="Q41:X41" si="7">AVERAGE(Q10:Q39)</f>
        <v>6.9210217640639476E-2</v>
      </c>
      <c r="R41" s="31">
        <f t="shared" si="7"/>
        <v>6.4575249130094186E-4</v>
      </c>
      <c r="S41" s="31">
        <f t="shared" si="7"/>
        <v>1.6156756180318664E-2</v>
      </c>
      <c r="T41" s="31">
        <f t="shared" si="7"/>
        <v>6.6762805106019335E-6</v>
      </c>
      <c r="U41" s="17">
        <f t="shared" si="7"/>
        <v>0</v>
      </c>
      <c r="V41" s="17">
        <f t="shared" si="7"/>
        <v>0</v>
      </c>
      <c r="W41" s="17">
        <f t="shared" si="7"/>
        <v>100</v>
      </c>
      <c r="X41" s="17">
        <f t="shared" si="7"/>
        <v>100</v>
      </c>
    </row>
    <row r="44" spans="2:24" ht="25.5" customHeight="1" x14ac:dyDescent="0.25">
      <c r="B44" s="27">
        <v>44652</v>
      </c>
      <c r="C44" s="32" t="s">
        <v>41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4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2:24" ht="156" x14ac:dyDescent="0.25">
      <c r="B45" s="18"/>
      <c r="C45" s="11"/>
      <c r="D45" s="9" t="s">
        <v>38</v>
      </c>
      <c r="E45" s="9" t="s">
        <v>39</v>
      </c>
      <c r="F45" s="9" t="s">
        <v>40</v>
      </c>
      <c r="G45" s="9" t="s">
        <v>14</v>
      </c>
      <c r="H45" s="9" t="s">
        <v>15</v>
      </c>
      <c r="I45" s="9" t="s">
        <v>16</v>
      </c>
      <c r="J45" s="9" t="s">
        <v>19</v>
      </c>
      <c r="K45" s="9" t="s">
        <v>20</v>
      </c>
      <c r="L45" s="9" t="s">
        <v>21</v>
      </c>
      <c r="M45" s="22" t="s">
        <v>23</v>
      </c>
      <c r="N45" s="9" t="s">
        <v>24</v>
      </c>
    </row>
    <row r="46" spans="2:24" x14ac:dyDescent="0.25">
      <c r="B46" s="18"/>
      <c r="C46" s="11" t="s">
        <v>25</v>
      </c>
      <c r="D46" s="11" t="s">
        <v>25</v>
      </c>
      <c r="E46" s="11" t="s">
        <v>25</v>
      </c>
      <c r="F46" s="11" t="s">
        <v>25</v>
      </c>
      <c r="G46" s="11" t="s">
        <v>26</v>
      </c>
      <c r="H46" s="11" t="s">
        <v>27</v>
      </c>
      <c r="I46" s="11" t="s">
        <v>28</v>
      </c>
      <c r="J46" s="11" t="s">
        <v>28</v>
      </c>
      <c r="K46" s="11" t="s">
        <v>30</v>
      </c>
      <c r="L46" s="11" t="s">
        <v>31</v>
      </c>
      <c r="M46" s="23" t="s">
        <v>32</v>
      </c>
      <c r="N46" s="11" t="s">
        <v>33</v>
      </c>
    </row>
    <row r="47" spans="2:24" x14ac:dyDescent="0.25">
      <c r="B47" s="18" t="s">
        <v>2</v>
      </c>
      <c r="C47" s="15">
        <f>SUM(C40:D40)</f>
        <v>152002.12800000003</v>
      </c>
      <c r="D47" s="15">
        <f>D40</f>
        <v>51197.456000000006</v>
      </c>
      <c r="E47" s="15">
        <f t="shared" ref="E47:F48" si="8">E40</f>
        <v>43012.567000000003</v>
      </c>
      <c r="F47" s="15">
        <f t="shared" si="8"/>
        <v>8184.8890000000001</v>
      </c>
      <c r="G47" s="15">
        <f>SUM(H40:I40)</f>
        <v>0</v>
      </c>
      <c r="H47" s="15">
        <f>SUM(J40:K40)</f>
        <v>13112</v>
      </c>
      <c r="I47" s="15">
        <f>SUM(L40:M40)</f>
        <v>10</v>
      </c>
      <c r="J47" s="15">
        <f>SUM(O40:P40)</f>
        <v>680</v>
      </c>
      <c r="K47" s="16" t="s">
        <v>34</v>
      </c>
      <c r="L47" s="16" t="s">
        <v>34</v>
      </c>
      <c r="M47" s="24" t="s">
        <v>34</v>
      </c>
      <c r="N47" s="16" t="s">
        <v>34</v>
      </c>
    </row>
    <row r="48" spans="2:24" ht="25.5" x14ac:dyDescent="0.25">
      <c r="B48" s="18" t="s">
        <v>3</v>
      </c>
      <c r="C48" s="21">
        <f>AVERAGE(C41:D41)</f>
        <v>554.50923542027408</v>
      </c>
      <c r="D48" s="21">
        <f>D41</f>
        <v>540.36802126984117</v>
      </c>
      <c r="E48" s="21">
        <f t="shared" si="8"/>
        <v>582.04368611111136</v>
      </c>
      <c r="F48" s="21">
        <f t="shared" si="8"/>
        <v>284.70585</v>
      </c>
      <c r="G48" s="21">
        <f>AVERAGE(H41:I41)</f>
        <v>0</v>
      </c>
      <c r="H48" s="21">
        <f>AVERAGE(J41:K41)</f>
        <v>218.53333333333333</v>
      </c>
      <c r="I48" s="21">
        <f>AVERAGE(L41:M41)</f>
        <v>0.16666666666666666</v>
      </c>
      <c r="J48" s="21">
        <f>AVERAGE(O41:P41)</f>
        <v>11.333333333333332</v>
      </c>
      <c r="K48" s="31">
        <f>AVERAGE(Q41,S41)</f>
        <v>4.2683486910479074E-2</v>
      </c>
      <c r="L48" s="31">
        <f>AVERAGE(R41,T41)</f>
        <v>3.2621438590577187E-4</v>
      </c>
      <c r="M48" s="25">
        <f>AVERAGE(U41:V41)</f>
        <v>0</v>
      </c>
      <c r="N48" s="21">
        <f>AVERAGE(W41:X41)</f>
        <v>100</v>
      </c>
    </row>
    <row r="51" spans="2:24" x14ac:dyDescent="0.25">
      <c r="B51" s="1" t="s">
        <v>35</v>
      </c>
      <c r="C51" s="10">
        <v>1</v>
      </c>
      <c r="D51" s="10">
        <v>2</v>
      </c>
      <c r="E51" s="10">
        <v>3</v>
      </c>
      <c r="F51" s="10">
        <v>4</v>
      </c>
      <c r="G51" s="10">
        <v>5</v>
      </c>
      <c r="H51" s="10">
        <v>6</v>
      </c>
      <c r="I51" s="10">
        <v>7</v>
      </c>
      <c r="J51" s="10">
        <v>8</v>
      </c>
      <c r="K51" s="10">
        <v>9</v>
      </c>
      <c r="L51" s="10">
        <v>10</v>
      </c>
      <c r="M51" s="10">
        <v>11</v>
      </c>
      <c r="N51" s="10">
        <v>12</v>
      </c>
      <c r="O51" s="10">
        <v>13</v>
      </c>
      <c r="P51" s="10">
        <v>14</v>
      </c>
      <c r="Q51" s="10">
        <v>15</v>
      </c>
      <c r="R51" s="10">
        <v>16</v>
      </c>
      <c r="S51" s="10">
        <v>17</v>
      </c>
      <c r="T51" s="10">
        <v>18</v>
      </c>
      <c r="U51" s="10">
        <v>19</v>
      </c>
      <c r="V51" s="10">
        <v>20</v>
      </c>
      <c r="W51" s="10">
        <v>21</v>
      </c>
      <c r="X51" s="10">
        <v>22</v>
      </c>
    </row>
    <row r="52" spans="2:24" ht="63.75" x14ac:dyDescent="0.25">
      <c r="B52" s="5" t="s">
        <v>7</v>
      </c>
      <c r="C52" s="2" t="s">
        <v>0</v>
      </c>
      <c r="D52" s="2" t="s">
        <v>8</v>
      </c>
      <c r="E52" s="2" t="s">
        <v>8</v>
      </c>
      <c r="F52" s="2" t="s">
        <v>8</v>
      </c>
      <c r="G52" s="2" t="s">
        <v>8</v>
      </c>
      <c r="H52" s="2" t="s">
        <v>9</v>
      </c>
      <c r="I52" s="2" t="s">
        <v>10</v>
      </c>
      <c r="J52" s="2" t="s">
        <v>11</v>
      </c>
      <c r="K52" s="2" t="s">
        <v>12</v>
      </c>
      <c r="L52" s="2" t="s">
        <v>11</v>
      </c>
      <c r="M52" s="2" t="s">
        <v>12</v>
      </c>
      <c r="N52" s="2" t="s">
        <v>12</v>
      </c>
      <c r="O52" s="2" t="s">
        <v>11</v>
      </c>
      <c r="P52" s="2" t="s">
        <v>12</v>
      </c>
      <c r="Q52" s="2" t="s">
        <v>11</v>
      </c>
      <c r="R52" s="2" t="s">
        <v>11</v>
      </c>
      <c r="S52" s="2" t="s">
        <v>12</v>
      </c>
      <c r="T52" s="2" t="s">
        <v>12</v>
      </c>
      <c r="U52" s="2" t="s">
        <v>11</v>
      </c>
      <c r="V52" s="2" t="s">
        <v>12</v>
      </c>
      <c r="W52" s="2" t="s">
        <v>11</v>
      </c>
      <c r="X52" s="2" t="s">
        <v>12</v>
      </c>
    </row>
    <row r="53" spans="2:24" ht="144" x14ac:dyDescent="0.25">
      <c r="B53" s="6" t="s">
        <v>13</v>
      </c>
      <c r="C53" s="8"/>
      <c r="D53" s="9"/>
      <c r="E53" s="9" t="s">
        <v>38</v>
      </c>
      <c r="F53" s="9" t="s">
        <v>39</v>
      </c>
      <c r="G53" s="9" t="s">
        <v>40</v>
      </c>
      <c r="H53" s="9" t="s">
        <v>14</v>
      </c>
      <c r="I53" s="9" t="s">
        <v>14</v>
      </c>
      <c r="J53" s="9" t="s">
        <v>15</v>
      </c>
      <c r="K53" s="9" t="s">
        <v>15</v>
      </c>
      <c r="L53" s="9" t="s">
        <v>16</v>
      </c>
      <c r="M53" s="9" t="s">
        <v>17</v>
      </c>
      <c r="N53" s="9" t="s">
        <v>18</v>
      </c>
      <c r="O53" s="9" t="s">
        <v>19</v>
      </c>
      <c r="P53" s="9" t="s">
        <v>19</v>
      </c>
      <c r="Q53" s="9" t="s">
        <v>20</v>
      </c>
      <c r="R53" s="9" t="s">
        <v>21</v>
      </c>
      <c r="S53" s="9" t="s">
        <v>22</v>
      </c>
      <c r="T53" s="9" t="s">
        <v>21</v>
      </c>
      <c r="U53" s="9" t="s">
        <v>23</v>
      </c>
      <c r="V53" s="9" t="s">
        <v>23</v>
      </c>
      <c r="W53" s="9" t="s">
        <v>24</v>
      </c>
      <c r="X53" s="9" t="s">
        <v>24</v>
      </c>
    </row>
    <row r="54" spans="2:24" x14ac:dyDescent="0.25">
      <c r="B54" s="3" t="s">
        <v>1</v>
      </c>
      <c r="C54" s="11" t="s">
        <v>25</v>
      </c>
      <c r="D54" s="11" t="s">
        <v>25</v>
      </c>
      <c r="E54" s="11" t="s">
        <v>25</v>
      </c>
      <c r="F54" s="11" t="s">
        <v>25</v>
      </c>
      <c r="G54" s="11" t="s">
        <v>25</v>
      </c>
      <c r="H54" s="11" t="s">
        <v>26</v>
      </c>
      <c r="I54" s="11" t="s">
        <v>26</v>
      </c>
      <c r="J54" s="11" t="s">
        <v>27</v>
      </c>
      <c r="K54" s="11" t="s">
        <v>27</v>
      </c>
      <c r="L54" s="11" t="s">
        <v>28</v>
      </c>
      <c r="M54" s="11" t="s">
        <v>28</v>
      </c>
      <c r="N54" s="11" t="s">
        <v>29</v>
      </c>
      <c r="O54" s="11" t="s">
        <v>28</v>
      </c>
      <c r="P54" s="11" t="s">
        <v>28</v>
      </c>
      <c r="Q54" s="11" t="s">
        <v>30</v>
      </c>
      <c r="R54" s="11" t="s">
        <v>31</v>
      </c>
      <c r="S54" s="11" t="s">
        <v>30</v>
      </c>
      <c r="T54" s="11" t="s">
        <v>31</v>
      </c>
      <c r="U54" s="11" t="s">
        <v>32</v>
      </c>
      <c r="V54" s="11" t="s">
        <v>32</v>
      </c>
      <c r="W54" s="11" t="s">
        <v>33</v>
      </c>
      <c r="X54" s="11" t="s">
        <v>33</v>
      </c>
    </row>
    <row r="55" spans="2:24" x14ac:dyDescent="0.25">
      <c r="B55" s="19">
        <v>44317</v>
      </c>
      <c r="C55" s="12">
        <v>423.39125000000001</v>
      </c>
      <c r="D55" s="12">
        <v>532.38699999999994</v>
      </c>
      <c r="E55" s="12">
        <v>532.38699999999994</v>
      </c>
      <c r="F55" s="12">
        <v>0</v>
      </c>
      <c r="G55" s="12">
        <v>0</v>
      </c>
      <c r="H55" s="12">
        <v>0</v>
      </c>
      <c r="I55" s="12">
        <v>0</v>
      </c>
      <c r="J55" s="4">
        <v>260</v>
      </c>
      <c r="K55" s="4">
        <v>132</v>
      </c>
      <c r="L55" s="4">
        <v>0</v>
      </c>
      <c r="M55" s="4">
        <v>0</v>
      </c>
      <c r="N55" s="30">
        <f>IF(M55=0,0,M55/K55)</f>
        <v>0</v>
      </c>
      <c r="O55" s="4">
        <v>19</v>
      </c>
      <c r="P55" s="4">
        <v>2</v>
      </c>
      <c r="Q55" s="30">
        <f>IF(O55=0,0,O55/J55)</f>
        <v>7.3076923076923081E-2</v>
      </c>
      <c r="R55" s="30">
        <f>IF(L55=0,0,L55/J55)</f>
        <v>0</v>
      </c>
      <c r="S55" s="30">
        <f>IF(P55=0,0,P55/K55)</f>
        <v>1.5151515151515152E-2</v>
      </c>
      <c r="T55" s="30">
        <f>IF(N55=0,0,N55/K55)</f>
        <v>0</v>
      </c>
      <c r="U55" s="12">
        <v>0</v>
      </c>
      <c r="V55" s="12">
        <v>0</v>
      </c>
      <c r="W55" s="12">
        <f>100-U55</f>
        <v>100</v>
      </c>
      <c r="X55" s="12">
        <f>100-V55</f>
        <v>100</v>
      </c>
    </row>
    <row r="56" spans="2:24" x14ac:dyDescent="0.25">
      <c r="B56" s="29">
        <v>44318</v>
      </c>
      <c r="C56" s="12">
        <v>366.72359999999998</v>
      </c>
      <c r="D56" s="12">
        <v>337.42133333333334</v>
      </c>
      <c r="E56" s="12">
        <v>420.46550000000002</v>
      </c>
      <c r="F56" s="12">
        <v>171.333</v>
      </c>
      <c r="G56" s="12">
        <v>0</v>
      </c>
      <c r="H56" s="12">
        <v>0</v>
      </c>
      <c r="I56" s="12">
        <v>0</v>
      </c>
      <c r="J56" s="4">
        <v>333</v>
      </c>
      <c r="K56" s="4">
        <v>134</v>
      </c>
      <c r="L56" s="4">
        <v>0</v>
      </c>
      <c r="M56" s="4">
        <v>0</v>
      </c>
      <c r="N56" s="30">
        <f t="shared" ref="N56:N83" si="9">IF(M56=0,0,M56/K56)</f>
        <v>0</v>
      </c>
      <c r="O56" s="4">
        <v>20</v>
      </c>
      <c r="P56" s="4">
        <v>3</v>
      </c>
      <c r="Q56" s="30">
        <f t="shared" ref="Q56:Q83" si="10">IF(O56=0,0,O56/J56)</f>
        <v>6.006006006006006E-2</v>
      </c>
      <c r="R56" s="30">
        <f t="shared" ref="R56:R83" si="11">IF(L56=0,0,L56/J56)</f>
        <v>0</v>
      </c>
      <c r="S56" s="30">
        <f t="shared" ref="S56:S83" si="12">IF(P56=0,0,P56/K56)</f>
        <v>2.2388059701492536E-2</v>
      </c>
      <c r="T56" s="30">
        <f t="shared" ref="T56:T83" si="13">IF(N56=0,0,N56/K56)</f>
        <v>0</v>
      </c>
      <c r="U56" s="12">
        <v>0</v>
      </c>
      <c r="V56" s="12">
        <v>0</v>
      </c>
      <c r="W56" s="12">
        <f t="shared" ref="W56:W83" si="14">100-U56</f>
        <v>100</v>
      </c>
      <c r="X56" s="12">
        <f t="shared" ref="X56:X83" si="15">100-V56</f>
        <v>100</v>
      </c>
    </row>
    <row r="57" spans="2:24" x14ac:dyDescent="0.25">
      <c r="B57" s="20">
        <v>44319</v>
      </c>
      <c r="C57" s="12">
        <v>1008.2072000000001</v>
      </c>
      <c r="D57" s="12">
        <v>367.99600000000004</v>
      </c>
      <c r="E57" s="12">
        <v>463.74400000000003</v>
      </c>
      <c r="F57" s="12">
        <v>176.5</v>
      </c>
      <c r="G57" s="12">
        <v>0</v>
      </c>
      <c r="H57" s="12">
        <v>0</v>
      </c>
      <c r="I57" s="12">
        <v>0</v>
      </c>
      <c r="J57" s="4">
        <v>415</v>
      </c>
      <c r="K57" s="4">
        <v>147</v>
      </c>
      <c r="L57" s="4">
        <v>0</v>
      </c>
      <c r="M57" s="4">
        <v>0</v>
      </c>
      <c r="N57" s="30">
        <f t="shared" si="9"/>
        <v>0</v>
      </c>
      <c r="O57" s="4">
        <v>22</v>
      </c>
      <c r="P57" s="4">
        <v>3</v>
      </c>
      <c r="Q57" s="30">
        <f t="shared" si="10"/>
        <v>5.3012048192771083E-2</v>
      </c>
      <c r="R57" s="30">
        <f t="shared" si="11"/>
        <v>0</v>
      </c>
      <c r="S57" s="30">
        <f t="shared" si="12"/>
        <v>2.0408163265306121E-2</v>
      </c>
      <c r="T57" s="30">
        <f t="shared" si="13"/>
        <v>0</v>
      </c>
      <c r="U57" s="12">
        <v>0</v>
      </c>
      <c r="V57" s="12">
        <v>0</v>
      </c>
      <c r="W57" s="12">
        <f t="shared" si="14"/>
        <v>100</v>
      </c>
      <c r="X57" s="12">
        <f t="shared" si="15"/>
        <v>100</v>
      </c>
    </row>
    <row r="58" spans="2:24" x14ac:dyDescent="0.25">
      <c r="B58" s="20">
        <v>44320</v>
      </c>
      <c r="C58" s="12">
        <v>360.07785714285717</v>
      </c>
      <c r="D58" s="12">
        <v>387.83966666666669</v>
      </c>
      <c r="E58" s="12">
        <v>455.2595</v>
      </c>
      <c r="F58" s="12">
        <v>253</v>
      </c>
      <c r="G58" s="12">
        <v>0</v>
      </c>
      <c r="H58" s="12">
        <v>0</v>
      </c>
      <c r="I58" s="12">
        <v>0</v>
      </c>
      <c r="J58" s="4">
        <v>370</v>
      </c>
      <c r="K58" s="4">
        <v>166</v>
      </c>
      <c r="L58" s="4">
        <v>0</v>
      </c>
      <c r="M58" s="4">
        <v>0</v>
      </c>
      <c r="N58" s="30">
        <f t="shared" si="9"/>
        <v>0</v>
      </c>
      <c r="O58" s="4">
        <v>22</v>
      </c>
      <c r="P58" s="4">
        <v>2</v>
      </c>
      <c r="Q58" s="30">
        <f t="shared" si="10"/>
        <v>5.9459459459459463E-2</v>
      </c>
      <c r="R58" s="30">
        <f t="shared" si="11"/>
        <v>0</v>
      </c>
      <c r="S58" s="30">
        <f t="shared" si="12"/>
        <v>1.2048192771084338E-2</v>
      </c>
      <c r="T58" s="30">
        <f t="shared" si="13"/>
        <v>0</v>
      </c>
      <c r="U58" s="12">
        <v>0</v>
      </c>
      <c r="V58" s="12">
        <v>0</v>
      </c>
      <c r="W58" s="12">
        <f t="shared" si="14"/>
        <v>100</v>
      </c>
      <c r="X58" s="12">
        <f t="shared" si="15"/>
        <v>100</v>
      </c>
    </row>
    <row r="59" spans="2:24" x14ac:dyDescent="0.25">
      <c r="B59" s="20">
        <v>44321</v>
      </c>
      <c r="C59" s="12">
        <v>329.76519999999999</v>
      </c>
      <c r="D59" s="12">
        <v>325.25099999999998</v>
      </c>
      <c r="E59" s="12">
        <v>415.37649999999996</v>
      </c>
      <c r="F59" s="12">
        <v>145</v>
      </c>
      <c r="G59" s="12">
        <v>0</v>
      </c>
      <c r="H59" s="12">
        <v>0</v>
      </c>
      <c r="I59" s="12">
        <v>0</v>
      </c>
      <c r="J59" s="4">
        <v>374</v>
      </c>
      <c r="K59" s="4">
        <v>156</v>
      </c>
      <c r="L59" s="4">
        <v>0</v>
      </c>
      <c r="M59" s="4">
        <v>0</v>
      </c>
      <c r="N59" s="30">
        <f t="shared" si="9"/>
        <v>0</v>
      </c>
      <c r="O59" s="4">
        <v>22</v>
      </c>
      <c r="P59" s="4">
        <v>5</v>
      </c>
      <c r="Q59" s="30">
        <f t="shared" si="10"/>
        <v>5.8823529411764705E-2</v>
      </c>
      <c r="R59" s="30">
        <f t="shared" si="11"/>
        <v>0</v>
      </c>
      <c r="S59" s="30">
        <f t="shared" si="12"/>
        <v>3.2051282051282048E-2</v>
      </c>
      <c r="T59" s="30">
        <f t="shared" si="13"/>
        <v>0</v>
      </c>
      <c r="U59" s="12">
        <v>0</v>
      </c>
      <c r="V59" s="12">
        <v>0</v>
      </c>
      <c r="W59" s="12">
        <f t="shared" si="14"/>
        <v>100</v>
      </c>
      <c r="X59" s="12">
        <f t="shared" si="15"/>
        <v>100</v>
      </c>
    </row>
    <row r="60" spans="2:24" x14ac:dyDescent="0.25">
      <c r="B60" s="20">
        <v>44322</v>
      </c>
      <c r="C60" s="12">
        <v>344.02716666666674</v>
      </c>
      <c r="D60" s="12">
        <v>402.40366666666665</v>
      </c>
      <c r="E60" s="12">
        <v>518.10550000000001</v>
      </c>
      <c r="F60" s="12">
        <v>171</v>
      </c>
      <c r="G60" s="12">
        <v>0</v>
      </c>
      <c r="H60" s="12">
        <v>0</v>
      </c>
      <c r="I60" s="12">
        <v>0</v>
      </c>
      <c r="J60" s="4">
        <v>301</v>
      </c>
      <c r="K60" s="4">
        <v>165</v>
      </c>
      <c r="L60" s="4">
        <v>0</v>
      </c>
      <c r="M60" s="4">
        <v>0</v>
      </c>
      <c r="N60" s="30">
        <f t="shared" si="9"/>
        <v>0</v>
      </c>
      <c r="O60" s="4">
        <v>20</v>
      </c>
      <c r="P60" s="4">
        <v>5</v>
      </c>
      <c r="Q60" s="30">
        <f t="shared" si="10"/>
        <v>6.6445182724252497E-2</v>
      </c>
      <c r="R60" s="30">
        <f t="shared" si="11"/>
        <v>0</v>
      </c>
      <c r="S60" s="30">
        <f t="shared" si="12"/>
        <v>3.0303030303030304E-2</v>
      </c>
      <c r="T60" s="30">
        <f t="shared" si="13"/>
        <v>0</v>
      </c>
      <c r="U60" s="12">
        <v>0</v>
      </c>
      <c r="V60" s="12">
        <v>0</v>
      </c>
      <c r="W60" s="12">
        <f t="shared" si="14"/>
        <v>100</v>
      </c>
      <c r="X60" s="12">
        <f t="shared" si="15"/>
        <v>100</v>
      </c>
    </row>
    <row r="61" spans="2:24" x14ac:dyDescent="0.25">
      <c r="B61" s="19">
        <v>44323</v>
      </c>
      <c r="C61" s="12">
        <v>331.33699999999999</v>
      </c>
      <c r="D61" s="12">
        <v>435.3365</v>
      </c>
      <c r="E61" s="12">
        <v>435.3365</v>
      </c>
      <c r="F61" s="12">
        <v>0</v>
      </c>
      <c r="G61" s="12">
        <v>0</v>
      </c>
      <c r="H61" s="12">
        <v>0</v>
      </c>
      <c r="I61" s="12">
        <v>0</v>
      </c>
      <c r="J61" s="4">
        <v>279</v>
      </c>
      <c r="K61" s="4">
        <v>147</v>
      </c>
      <c r="L61" s="4">
        <v>0</v>
      </c>
      <c r="M61" s="4">
        <v>0</v>
      </c>
      <c r="N61" s="30">
        <f t="shared" si="9"/>
        <v>0</v>
      </c>
      <c r="O61" s="4">
        <v>22</v>
      </c>
      <c r="P61" s="4">
        <v>5</v>
      </c>
      <c r="Q61" s="30">
        <f t="shared" si="10"/>
        <v>7.8853046594982074E-2</v>
      </c>
      <c r="R61" s="30">
        <f t="shared" si="11"/>
        <v>0</v>
      </c>
      <c r="S61" s="30">
        <f t="shared" si="12"/>
        <v>3.4013605442176874E-2</v>
      </c>
      <c r="T61" s="30">
        <f t="shared" si="13"/>
        <v>0</v>
      </c>
      <c r="U61" s="12">
        <v>0</v>
      </c>
      <c r="V61" s="12">
        <v>0</v>
      </c>
      <c r="W61" s="12">
        <f t="shared" si="14"/>
        <v>100</v>
      </c>
      <c r="X61" s="12">
        <f t="shared" si="15"/>
        <v>100</v>
      </c>
    </row>
    <row r="62" spans="2:24" x14ac:dyDescent="0.25">
      <c r="B62" s="19">
        <v>44324</v>
      </c>
      <c r="C62" s="12">
        <v>386.89549999999997</v>
      </c>
      <c r="D62" s="12">
        <v>554.29700000000003</v>
      </c>
      <c r="E62" s="12">
        <v>554.29700000000003</v>
      </c>
      <c r="F62" s="12">
        <v>0</v>
      </c>
      <c r="G62" s="12">
        <v>0</v>
      </c>
      <c r="H62" s="12">
        <v>0</v>
      </c>
      <c r="I62" s="12">
        <v>0</v>
      </c>
      <c r="J62" s="4">
        <v>274</v>
      </c>
      <c r="K62" s="4">
        <v>161</v>
      </c>
      <c r="L62" s="4">
        <v>0</v>
      </c>
      <c r="M62" s="4">
        <v>0</v>
      </c>
      <c r="N62" s="30">
        <f t="shared" si="9"/>
        <v>0</v>
      </c>
      <c r="O62" s="4">
        <v>21</v>
      </c>
      <c r="P62" s="4">
        <v>4</v>
      </c>
      <c r="Q62" s="30">
        <f t="shared" si="10"/>
        <v>7.6642335766423361E-2</v>
      </c>
      <c r="R62" s="30">
        <f t="shared" si="11"/>
        <v>0</v>
      </c>
      <c r="S62" s="30">
        <f t="shared" si="12"/>
        <v>2.4844720496894408E-2</v>
      </c>
      <c r="T62" s="30">
        <f t="shared" si="13"/>
        <v>0</v>
      </c>
      <c r="U62" s="12">
        <v>0</v>
      </c>
      <c r="V62" s="12">
        <v>0</v>
      </c>
      <c r="W62" s="12">
        <f t="shared" si="14"/>
        <v>100</v>
      </c>
      <c r="X62" s="12">
        <f t="shared" si="15"/>
        <v>100</v>
      </c>
    </row>
    <row r="63" spans="2:24" x14ac:dyDescent="0.25">
      <c r="B63" s="29">
        <v>44325</v>
      </c>
      <c r="C63" s="12">
        <v>430.28819999999996</v>
      </c>
      <c r="D63" s="12">
        <v>399.07766666666663</v>
      </c>
      <c r="E63" s="12">
        <v>462.95</v>
      </c>
      <c r="F63" s="12">
        <v>271.33300000000003</v>
      </c>
      <c r="G63" s="12">
        <v>0</v>
      </c>
      <c r="H63" s="12">
        <v>0</v>
      </c>
      <c r="I63" s="12">
        <v>0</v>
      </c>
      <c r="J63" s="4">
        <v>362</v>
      </c>
      <c r="K63" s="4">
        <v>161</v>
      </c>
      <c r="L63" s="4">
        <v>0</v>
      </c>
      <c r="M63" s="4">
        <v>0</v>
      </c>
      <c r="N63" s="30">
        <f t="shared" si="9"/>
        <v>0</v>
      </c>
      <c r="O63" s="4">
        <v>21</v>
      </c>
      <c r="P63" s="4">
        <v>3</v>
      </c>
      <c r="Q63" s="30">
        <f t="shared" si="10"/>
        <v>5.8011049723756904E-2</v>
      </c>
      <c r="R63" s="30">
        <f t="shared" si="11"/>
        <v>0</v>
      </c>
      <c r="S63" s="30">
        <f t="shared" si="12"/>
        <v>1.8633540372670808E-2</v>
      </c>
      <c r="T63" s="30">
        <f t="shared" si="13"/>
        <v>0</v>
      </c>
      <c r="U63" s="12">
        <v>0</v>
      </c>
      <c r="V63" s="12">
        <v>0</v>
      </c>
      <c r="W63" s="12">
        <f t="shared" si="14"/>
        <v>100</v>
      </c>
      <c r="X63" s="12">
        <f t="shared" si="15"/>
        <v>100</v>
      </c>
    </row>
    <row r="64" spans="2:24" x14ac:dyDescent="0.25">
      <c r="B64" s="20">
        <v>44326</v>
      </c>
      <c r="C64" s="12">
        <v>314.08924999999999</v>
      </c>
      <c r="D64" s="12">
        <v>278.35299999999995</v>
      </c>
      <c r="E64" s="12">
        <v>321.24124999999998</v>
      </c>
      <c r="F64" s="12">
        <v>106.8</v>
      </c>
      <c r="G64" s="12">
        <v>0</v>
      </c>
      <c r="H64" s="12">
        <v>0</v>
      </c>
      <c r="I64" s="12">
        <v>0</v>
      </c>
      <c r="J64" s="4">
        <v>488</v>
      </c>
      <c r="K64" s="4">
        <v>161</v>
      </c>
      <c r="L64" s="4">
        <v>0</v>
      </c>
      <c r="M64" s="4">
        <v>0</v>
      </c>
      <c r="N64" s="30">
        <f t="shared" si="9"/>
        <v>0</v>
      </c>
      <c r="O64" s="4">
        <v>21</v>
      </c>
      <c r="P64" s="4">
        <v>4</v>
      </c>
      <c r="Q64" s="30">
        <f t="shared" si="10"/>
        <v>4.3032786885245901E-2</v>
      </c>
      <c r="R64" s="30">
        <f t="shared" si="11"/>
        <v>0</v>
      </c>
      <c r="S64" s="30">
        <f t="shared" si="12"/>
        <v>2.4844720496894408E-2</v>
      </c>
      <c r="T64" s="30">
        <f t="shared" si="13"/>
        <v>0</v>
      </c>
      <c r="U64" s="12">
        <v>0</v>
      </c>
      <c r="V64" s="12">
        <v>0</v>
      </c>
      <c r="W64" s="12">
        <f t="shared" si="14"/>
        <v>100</v>
      </c>
      <c r="X64" s="12">
        <f t="shared" si="15"/>
        <v>100</v>
      </c>
    </row>
    <row r="65" spans="2:24" x14ac:dyDescent="0.25">
      <c r="B65" s="20">
        <v>44327</v>
      </c>
      <c r="C65" s="12">
        <v>321.57233333333329</v>
      </c>
      <c r="D65" s="12">
        <v>341.23919999999998</v>
      </c>
      <c r="E65" s="12">
        <v>386.54899999999998</v>
      </c>
      <c r="F65" s="12">
        <v>160</v>
      </c>
      <c r="G65" s="12">
        <v>0</v>
      </c>
      <c r="H65" s="12">
        <v>0</v>
      </c>
      <c r="I65" s="12">
        <v>0</v>
      </c>
      <c r="J65" s="4">
        <v>449</v>
      </c>
      <c r="K65" s="4">
        <v>152</v>
      </c>
      <c r="L65" s="4">
        <v>0</v>
      </c>
      <c r="M65" s="4">
        <v>0</v>
      </c>
      <c r="N65" s="30">
        <f t="shared" si="9"/>
        <v>0</v>
      </c>
      <c r="O65" s="4">
        <v>22</v>
      </c>
      <c r="P65" s="4">
        <v>5</v>
      </c>
      <c r="Q65" s="30">
        <f t="shared" si="10"/>
        <v>4.8997772828507792E-2</v>
      </c>
      <c r="R65" s="30">
        <f t="shared" si="11"/>
        <v>0</v>
      </c>
      <c r="S65" s="30">
        <f t="shared" si="12"/>
        <v>3.2894736842105261E-2</v>
      </c>
      <c r="T65" s="30">
        <f t="shared" si="13"/>
        <v>0</v>
      </c>
      <c r="U65" s="12">
        <v>0</v>
      </c>
      <c r="V65" s="12">
        <v>0</v>
      </c>
      <c r="W65" s="12">
        <f t="shared" si="14"/>
        <v>100</v>
      </c>
      <c r="X65" s="12">
        <f t="shared" si="15"/>
        <v>100</v>
      </c>
    </row>
    <row r="66" spans="2:24" x14ac:dyDescent="0.25">
      <c r="B66" s="20">
        <v>44328</v>
      </c>
      <c r="C66" s="12">
        <v>388.45280000000002</v>
      </c>
      <c r="D66" s="12">
        <v>413.06450000000001</v>
      </c>
      <c r="E66" s="12">
        <v>413.06450000000001</v>
      </c>
      <c r="F66" s="12">
        <v>0</v>
      </c>
      <c r="G66" s="12">
        <v>0</v>
      </c>
      <c r="H66" s="12">
        <v>0</v>
      </c>
      <c r="I66" s="12">
        <v>0</v>
      </c>
      <c r="J66" s="4">
        <v>302</v>
      </c>
      <c r="K66" s="4">
        <v>177</v>
      </c>
      <c r="L66" s="4">
        <v>0</v>
      </c>
      <c r="M66" s="4">
        <v>0</v>
      </c>
      <c r="N66" s="30">
        <f t="shared" si="9"/>
        <v>0</v>
      </c>
      <c r="O66" s="4">
        <v>20</v>
      </c>
      <c r="P66" s="4">
        <v>4</v>
      </c>
      <c r="Q66" s="30">
        <f t="shared" si="10"/>
        <v>6.6225165562913912E-2</v>
      </c>
      <c r="R66" s="30">
        <f t="shared" si="11"/>
        <v>0</v>
      </c>
      <c r="S66" s="30">
        <f t="shared" si="12"/>
        <v>2.2598870056497175E-2</v>
      </c>
      <c r="T66" s="30">
        <f t="shared" si="13"/>
        <v>0</v>
      </c>
      <c r="U66" s="12">
        <v>0</v>
      </c>
      <c r="V66" s="12">
        <v>0</v>
      </c>
      <c r="W66" s="12">
        <f t="shared" si="14"/>
        <v>100</v>
      </c>
      <c r="X66" s="12">
        <f t="shared" si="15"/>
        <v>100</v>
      </c>
    </row>
    <row r="67" spans="2:24" x14ac:dyDescent="0.25">
      <c r="B67" s="20">
        <v>44329</v>
      </c>
      <c r="C67" s="12">
        <v>449.50839999999999</v>
      </c>
      <c r="D67" s="12">
        <v>408.55799999999999</v>
      </c>
      <c r="E67" s="12">
        <v>408.55799999999999</v>
      </c>
      <c r="F67" s="12">
        <v>0</v>
      </c>
      <c r="G67" s="12">
        <v>0</v>
      </c>
      <c r="H67" s="12">
        <v>0</v>
      </c>
      <c r="I67" s="12">
        <v>0</v>
      </c>
      <c r="J67" s="4">
        <v>337</v>
      </c>
      <c r="K67" s="4">
        <v>164</v>
      </c>
      <c r="L67" s="4">
        <v>0</v>
      </c>
      <c r="M67" s="4">
        <v>0</v>
      </c>
      <c r="N67" s="30">
        <f t="shared" si="9"/>
        <v>0</v>
      </c>
      <c r="O67" s="4">
        <v>19</v>
      </c>
      <c r="P67" s="4">
        <v>4</v>
      </c>
      <c r="Q67" s="30">
        <f t="shared" si="10"/>
        <v>5.637982195845697E-2</v>
      </c>
      <c r="R67" s="30">
        <f t="shared" si="11"/>
        <v>0</v>
      </c>
      <c r="S67" s="30">
        <f t="shared" si="12"/>
        <v>2.4390243902439025E-2</v>
      </c>
      <c r="T67" s="30">
        <f t="shared" si="13"/>
        <v>0</v>
      </c>
      <c r="U67" s="12">
        <v>0</v>
      </c>
      <c r="V67" s="12">
        <v>0</v>
      </c>
      <c r="W67" s="12">
        <f t="shared" si="14"/>
        <v>100</v>
      </c>
      <c r="X67" s="12">
        <f t="shared" si="15"/>
        <v>100</v>
      </c>
    </row>
    <row r="68" spans="2:24" x14ac:dyDescent="0.25">
      <c r="B68" s="19">
        <v>44330</v>
      </c>
      <c r="C68" s="12">
        <v>315.53300000000002</v>
      </c>
      <c r="D68" s="12">
        <v>385.58600000000001</v>
      </c>
      <c r="E68" s="12">
        <v>385.58600000000001</v>
      </c>
      <c r="F68" s="12">
        <v>0</v>
      </c>
      <c r="G68" s="12">
        <v>0</v>
      </c>
      <c r="H68" s="12">
        <v>0</v>
      </c>
      <c r="I68" s="12">
        <v>0</v>
      </c>
      <c r="J68" s="4">
        <v>280</v>
      </c>
      <c r="K68" s="4">
        <v>158</v>
      </c>
      <c r="L68" s="4">
        <v>0</v>
      </c>
      <c r="M68" s="4">
        <v>0</v>
      </c>
      <c r="N68" s="30">
        <f t="shared" si="9"/>
        <v>0</v>
      </c>
      <c r="O68" s="4">
        <v>21</v>
      </c>
      <c r="P68" s="4">
        <v>3</v>
      </c>
      <c r="Q68" s="30">
        <f t="shared" si="10"/>
        <v>7.4999999999999997E-2</v>
      </c>
      <c r="R68" s="30">
        <f t="shared" si="11"/>
        <v>0</v>
      </c>
      <c r="S68" s="30">
        <f t="shared" si="12"/>
        <v>1.8987341772151899E-2</v>
      </c>
      <c r="T68" s="30">
        <f t="shared" si="13"/>
        <v>0</v>
      </c>
      <c r="U68" s="12">
        <v>0</v>
      </c>
      <c r="V68" s="12">
        <v>0</v>
      </c>
      <c r="W68" s="12">
        <f t="shared" si="14"/>
        <v>100</v>
      </c>
      <c r="X68" s="12">
        <f t="shared" si="15"/>
        <v>100</v>
      </c>
    </row>
    <row r="69" spans="2:24" x14ac:dyDescent="0.25">
      <c r="B69" s="19">
        <v>44331</v>
      </c>
      <c r="C69" s="12">
        <v>740.10066666666671</v>
      </c>
      <c r="D69" s="12">
        <v>976.64749999999992</v>
      </c>
      <c r="E69" s="12">
        <v>976.64749999999992</v>
      </c>
      <c r="F69" s="12">
        <v>0</v>
      </c>
      <c r="G69" s="12">
        <v>0</v>
      </c>
      <c r="H69" s="12">
        <v>0</v>
      </c>
      <c r="I69" s="12">
        <v>0</v>
      </c>
      <c r="J69" s="4">
        <v>306</v>
      </c>
      <c r="K69" s="4">
        <v>157</v>
      </c>
      <c r="L69" s="4">
        <v>1</v>
      </c>
      <c r="M69" s="4">
        <v>0</v>
      </c>
      <c r="N69" s="30">
        <f t="shared" si="9"/>
        <v>0</v>
      </c>
      <c r="O69" s="4">
        <v>23</v>
      </c>
      <c r="P69" s="4">
        <v>4</v>
      </c>
      <c r="Q69" s="30">
        <f t="shared" si="10"/>
        <v>7.5163398692810454E-2</v>
      </c>
      <c r="R69" s="30">
        <f t="shared" si="11"/>
        <v>3.2679738562091504E-3</v>
      </c>
      <c r="S69" s="30">
        <f t="shared" si="12"/>
        <v>2.5477707006369428E-2</v>
      </c>
      <c r="T69" s="30">
        <f t="shared" si="13"/>
        <v>0</v>
      </c>
      <c r="U69" s="12">
        <v>0</v>
      </c>
      <c r="V69" s="12">
        <v>0</v>
      </c>
      <c r="W69" s="12">
        <f t="shared" si="14"/>
        <v>100</v>
      </c>
      <c r="X69" s="12">
        <f t="shared" si="15"/>
        <v>100</v>
      </c>
    </row>
    <row r="70" spans="2:24" x14ac:dyDescent="0.25">
      <c r="B70" s="29">
        <v>44332</v>
      </c>
      <c r="C70" s="12">
        <v>370.45740000000001</v>
      </c>
      <c r="D70" s="12">
        <v>500.41283333333331</v>
      </c>
      <c r="E70" s="12">
        <v>669.83499999999992</v>
      </c>
      <c r="F70" s="12">
        <v>330.99066666666664</v>
      </c>
      <c r="G70" s="12">
        <v>0</v>
      </c>
      <c r="H70" s="12">
        <v>0</v>
      </c>
      <c r="I70" s="12">
        <v>0</v>
      </c>
      <c r="J70" s="4">
        <v>499</v>
      </c>
      <c r="K70" s="4">
        <v>213</v>
      </c>
      <c r="L70" s="4">
        <v>2</v>
      </c>
      <c r="M70" s="4">
        <v>0</v>
      </c>
      <c r="N70" s="30">
        <f t="shared" si="9"/>
        <v>0</v>
      </c>
      <c r="O70" s="4">
        <v>19</v>
      </c>
      <c r="P70" s="4">
        <v>6</v>
      </c>
      <c r="Q70" s="30">
        <f t="shared" si="10"/>
        <v>3.8076152304609222E-2</v>
      </c>
      <c r="R70" s="30">
        <f t="shared" si="11"/>
        <v>4.0080160320641279E-3</v>
      </c>
      <c r="S70" s="30">
        <f t="shared" si="12"/>
        <v>2.8169014084507043E-2</v>
      </c>
      <c r="T70" s="30">
        <f t="shared" si="13"/>
        <v>0</v>
      </c>
      <c r="U70" s="12">
        <v>0</v>
      </c>
      <c r="V70" s="12">
        <v>0</v>
      </c>
      <c r="W70" s="12">
        <f t="shared" si="14"/>
        <v>100</v>
      </c>
      <c r="X70" s="12">
        <f t="shared" si="15"/>
        <v>100</v>
      </c>
    </row>
    <row r="71" spans="2:24" x14ac:dyDescent="0.25">
      <c r="B71" s="20">
        <v>44333</v>
      </c>
      <c r="C71" s="12">
        <v>363.2032857142857</v>
      </c>
      <c r="D71" s="12">
        <v>346.55475000000001</v>
      </c>
      <c r="E71" s="12">
        <v>477.35950000000003</v>
      </c>
      <c r="F71" s="12">
        <v>215.75</v>
      </c>
      <c r="G71" s="12">
        <v>0</v>
      </c>
      <c r="H71" s="12">
        <v>0</v>
      </c>
      <c r="I71" s="12">
        <v>0</v>
      </c>
      <c r="J71" s="4">
        <v>451</v>
      </c>
      <c r="K71" s="4">
        <v>165</v>
      </c>
      <c r="L71" s="4">
        <v>0</v>
      </c>
      <c r="M71" s="4">
        <v>0</v>
      </c>
      <c r="N71" s="30">
        <f t="shared" si="9"/>
        <v>0</v>
      </c>
      <c r="O71" s="4">
        <v>15</v>
      </c>
      <c r="P71" s="4">
        <v>3</v>
      </c>
      <c r="Q71" s="30">
        <f t="shared" si="10"/>
        <v>3.325942350332594E-2</v>
      </c>
      <c r="R71" s="30">
        <f t="shared" si="11"/>
        <v>0</v>
      </c>
      <c r="S71" s="30">
        <f t="shared" si="12"/>
        <v>1.8181818181818181E-2</v>
      </c>
      <c r="T71" s="30">
        <f t="shared" si="13"/>
        <v>0</v>
      </c>
      <c r="U71" s="12">
        <v>0</v>
      </c>
      <c r="V71" s="12">
        <v>0</v>
      </c>
      <c r="W71" s="12">
        <f t="shared" si="14"/>
        <v>100</v>
      </c>
      <c r="X71" s="12">
        <f t="shared" si="15"/>
        <v>100</v>
      </c>
    </row>
    <row r="72" spans="2:24" x14ac:dyDescent="0.25">
      <c r="B72" s="20">
        <v>44334</v>
      </c>
      <c r="C72" s="12">
        <v>376.17214285714283</v>
      </c>
      <c r="D72" s="12">
        <v>340.42099999999999</v>
      </c>
      <c r="E72" s="12">
        <v>364.52625</v>
      </c>
      <c r="F72" s="12">
        <v>244</v>
      </c>
      <c r="G72" s="12">
        <v>0</v>
      </c>
      <c r="H72" s="12">
        <v>0</v>
      </c>
      <c r="I72" s="12">
        <v>0</v>
      </c>
      <c r="J72" s="4">
        <v>501</v>
      </c>
      <c r="K72" s="4">
        <v>165</v>
      </c>
      <c r="L72" s="4">
        <v>0</v>
      </c>
      <c r="M72" s="4">
        <v>0</v>
      </c>
      <c r="N72" s="30">
        <f t="shared" si="9"/>
        <v>0</v>
      </c>
      <c r="O72" s="4">
        <v>18</v>
      </c>
      <c r="P72" s="4">
        <v>4</v>
      </c>
      <c r="Q72" s="30">
        <f t="shared" si="10"/>
        <v>3.5928143712574849E-2</v>
      </c>
      <c r="R72" s="30">
        <f t="shared" si="11"/>
        <v>0</v>
      </c>
      <c r="S72" s="30">
        <f t="shared" si="12"/>
        <v>2.4242424242424242E-2</v>
      </c>
      <c r="T72" s="30">
        <f t="shared" si="13"/>
        <v>0</v>
      </c>
      <c r="U72" s="12">
        <v>0</v>
      </c>
      <c r="V72" s="12">
        <v>0</v>
      </c>
      <c r="W72" s="12">
        <f t="shared" si="14"/>
        <v>100</v>
      </c>
      <c r="X72" s="12">
        <f t="shared" si="15"/>
        <v>100</v>
      </c>
    </row>
    <row r="73" spans="2:24" x14ac:dyDescent="0.25">
      <c r="B73" s="20">
        <v>44335</v>
      </c>
      <c r="C73" s="12">
        <v>332.64350000000002</v>
      </c>
      <c r="D73" s="12">
        <v>326.91075000000001</v>
      </c>
      <c r="E73" s="12">
        <v>394.71433333333334</v>
      </c>
      <c r="F73" s="12">
        <v>123.5</v>
      </c>
      <c r="G73" s="12">
        <v>0</v>
      </c>
      <c r="H73" s="12">
        <v>0</v>
      </c>
      <c r="I73" s="12">
        <v>0</v>
      </c>
      <c r="J73" s="4">
        <v>423</v>
      </c>
      <c r="K73" s="4">
        <v>172</v>
      </c>
      <c r="L73" s="4">
        <v>0</v>
      </c>
      <c r="M73" s="4">
        <v>0</v>
      </c>
      <c r="N73" s="30">
        <f t="shared" si="9"/>
        <v>0</v>
      </c>
      <c r="O73" s="4">
        <v>19</v>
      </c>
      <c r="P73" s="4">
        <v>3</v>
      </c>
      <c r="Q73" s="30">
        <f t="shared" si="10"/>
        <v>4.4917257683215132E-2</v>
      </c>
      <c r="R73" s="30">
        <f t="shared" si="11"/>
        <v>0</v>
      </c>
      <c r="S73" s="30">
        <f t="shared" si="12"/>
        <v>1.7441860465116279E-2</v>
      </c>
      <c r="T73" s="30">
        <f t="shared" si="13"/>
        <v>0</v>
      </c>
      <c r="U73" s="12">
        <v>0</v>
      </c>
      <c r="V73" s="12">
        <v>0</v>
      </c>
      <c r="W73" s="12">
        <f t="shared" si="14"/>
        <v>100</v>
      </c>
      <c r="X73" s="12">
        <f t="shared" si="15"/>
        <v>100</v>
      </c>
    </row>
    <row r="74" spans="2:24" x14ac:dyDescent="0.25">
      <c r="B74" s="20">
        <v>44336</v>
      </c>
      <c r="C74" s="12">
        <v>417.20680000000004</v>
      </c>
      <c r="D74" s="12">
        <v>444.99433333333332</v>
      </c>
      <c r="E74" s="12">
        <v>614.24149999999997</v>
      </c>
      <c r="F74" s="12">
        <v>106.5</v>
      </c>
      <c r="G74" s="12">
        <v>0</v>
      </c>
      <c r="H74" s="12">
        <v>0</v>
      </c>
      <c r="I74" s="12">
        <v>0</v>
      </c>
      <c r="J74" s="4">
        <v>371</v>
      </c>
      <c r="K74" s="4">
        <v>181</v>
      </c>
      <c r="L74" s="4">
        <v>0</v>
      </c>
      <c r="M74" s="4">
        <v>0</v>
      </c>
      <c r="N74" s="30">
        <f t="shared" si="9"/>
        <v>0</v>
      </c>
      <c r="O74" s="4">
        <v>20</v>
      </c>
      <c r="P74" s="4">
        <v>7</v>
      </c>
      <c r="Q74" s="30">
        <f t="shared" si="10"/>
        <v>5.3908355795148251E-2</v>
      </c>
      <c r="R74" s="30">
        <f t="shared" si="11"/>
        <v>0</v>
      </c>
      <c r="S74" s="30">
        <f t="shared" si="12"/>
        <v>3.8674033149171269E-2</v>
      </c>
      <c r="T74" s="30">
        <f t="shared" si="13"/>
        <v>0</v>
      </c>
      <c r="U74" s="12">
        <v>0</v>
      </c>
      <c r="V74" s="12">
        <v>0</v>
      </c>
      <c r="W74" s="12">
        <f t="shared" si="14"/>
        <v>100</v>
      </c>
      <c r="X74" s="12">
        <f t="shared" si="15"/>
        <v>100</v>
      </c>
    </row>
    <row r="75" spans="2:24" x14ac:dyDescent="0.25">
      <c r="B75" s="19">
        <v>44337</v>
      </c>
      <c r="C75" s="12">
        <v>399.65216666666674</v>
      </c>
      <c r="D75" s="12">
        <v>326.1226666666667</v>
      </c>
      <c r="E75" s="12">
        <v>443.68400000000003</v>
      </c>
      <c r="F75" s="12">
        <v>91</v>
      </c>
      <c r="G75" s="12">
        <v>0</v>
      </c>
      <c r="H75" s="12">
        <v>0</v>
      </c>
      <c r="I75" s="12">
        <v>0</v>
      </c>
      <c r="J75" s="4">
        <v>410</v>
      </c>
      <c r="K75" s="4">
        <v>184</v>
      </c>
      <c r="L75" s="4">
        <v>0</v>
      </c>
      <c r="M75" s="4">
        <v>0</v>
      </c>
      <c r="N75" s="30">
        <f t="shared" si="9"/>
        <v>0</v>
      </c>
      <c r="O75" s="4">
        <v>19</v>
      </c>
      <c r="P75" s="4">
        <v>4</v>
      </c>
      <c r="Q75" s="30">
        <f t="shared" si="10"/>
        <v>4.6341463414634146E-2</v>
      </c>
      <c r="R75" s="30">
        <f t="shared" si="11"/>
        <v>0</v>
      </c>
      <c r="S75" s="30">
        <f t="shared" si="12"/>
        <v>2.1739130434782608E-2</v>
      </c>
      <c r="T75" s="30">
        <f t="shared" si="13"/>
        <v>0</v>
      </c>
      <c r="U75" s="12">
        <v>0</v>
      </c>
      <c r="V75" s="12">
        <v>0</v>
      </c>
      <c r="W75" s="12">
        <f t="shared" si="14"/>
        <v>100</v>
      </c>
      <c r="X75" s="12">
        <f t="shared" si="15"/>
        <v>100</v>
      </c>
    </row>
    <row r="76" spans="2:24" x14ac:dyDescent="0.25">
      <c r="B76" s="19">
        <v>44338</v>
      </c>
      <c r="C76" s="12">
        <v>503.94719999999995</v>
      </c>
      <c r="D76" s="12">
        <v>576.83566666666673</v>
      </c>
      <c r="E76" s="12">
        <v>598.75350000000003</v>
      </c>
      <c r="F76" s="12">
        <v>533</v>
      </c>
      <c r="G76" s="12">
        <v>0</v>
      </c>
      <c r="H76" s="12">
        <v>0</v>
      </c>
      <c r="I76" s="12">
        <v>0</v>
      </c>
      <c r="J76" s="4">
        <v>306</v>
      </c>
      <c r="K76" s="4">
        <v>174</v>
      </c>
      <c r="L76" s="4">
        <v>0</v>
      </c>
      <c r="M76" s="4">
        <v>0</v>
      </c>
      <c r="N76" s="30">
        <f t="shared" si="9"/>
        <v>0</v>
      </c>
      <c r="O76" s="4">
        <v>19</v>
      </c>
      <c r="P76" s="4">
        <v>7</v>
      </c>
      <c r="Q76" s="30">
        <f t="shared" si="10"/>
        <v>6.2091503267973858E-2</v>
      </c>
      <c r="R76" s="30">
        <f t="shared" si="11"/>
        <v>0</v>
      </c>
      <c r="S76" s="30">
        <f t="shared" si="12"/>
        <v>4.0229885057471264E-2</v>
      </c>
      <c r="T76" s="30">
        <f t="shared" si="13"/>
        <v>0</v>
      </c>
      <c r="U76" s="12">
        <v>0</v>
      </c>
      <c r="V76" s="12">
        <v>0</v>
      </c>
      <c r="W76" s="12">
        <f t="shared" si="14"/>
        <v>100</v>
      </c>
      <c r="X76" s="12">
        <f t="shared" si="15"/>
        <v>100</v>
      </c>
    </row>
    <row r="77" spans="2:24" x14ac:dyDescent="0.25">
      <c r="B77" s="29">
        <v>44339</v>
      </c>
      <c r="C77" s="12">
        <v>488.07600000000002</v>
      </c>
      <c r="D77" s="12">
        <v>382.89000000000004</v>
      </c>
      <c r="E77" s="12">
        <v>493.33500000000004</v>
      </c>
      <c r="F77" s="12">
        <v>162</v>
      </c>
      <c r="G77" s="12">
        <v>0</v>
      </c>
      <c r="H77" s="12">
        <v>0</v>
      </c>
      <c r="I77" s="12">
        <v>0</v>
      </c>
      <c r="J77" s="4">
        <v>354</v>
      </c>
      <c r="K77" s="4">
        <v>199</v>
      </c>
      <c r="L77" s="4">
        <v>0</v>
      </c>
      <c r="M77" s="4">
        <v>0</v>
      </c>
      <c r="N77" s="30">
        <f t="shared" si="9"/>
        <v>0</v>
      </c>
      <c r="O77" s="4">
        <v>15</v>
      </c>
      <c r="P77" s="4">
        <v>2</v>
      </c>
      <c r="Q77" s="30">
        <f t="shared" si="10"/>
        <v>4.2372881355932202E-2</v>
      </c>
      <c r="R77" s="30">
        <f t="shared" si="11"/>
        <v>0</v>
      </c>
      <c r="S77" s="30">
        <f t="shared" si="12"/>
        <v>1.0050251256281407E-2</v>
      </c>
      <c r="T77" s="30">
        <f t="shared" si="13"/>
        <v>0</v>
      </c>
      <c r="U77" s="12">
        <v>0</v>
      </c>
      <c r="V77" s="12">
        <v>0</v>
      </c>
      <c r="W77" s="12">
        <f t="shared" si="14"/>
        <v>100</v>
      </c>
      <c r="X77" s="12">
        <f t="shared" si="15"/>
        <v>100</v>
      </c>
    </row>
    <row r="78" spans="2:24" x14ac:dyDescent="0.25">
      <c r="B78" s="20">
        <v>44340</v>
      </c>
      <c r="C78" s="12">
        <v>429.47016666666667</v>
      </c>
      <c r="D78" s="12">
        <v>458.09300000000002</v>
      </c>
      <c r="E78" s="12">
        <v>598.43949999999995</v>
      </c>
      <c r="F78" s="12">
        <v>177.4</v>
      </c>
      <c r="G78" s="12">
        <v>0</v>
      </c>
      <c r="H78" s="12">
        <v>0</v>
      </c>
      <c r="I78" s="12">
        <v>0</v>
      </c>
      <c r="J78" s="4">
        <v>513</v>
      </c>
      <c r="K78" s="4">
        <v>192</v>
      </c>
      <c r="L78" s="4">
        <v>0</v>
      </c>
      <c r="M78" s="4">
        <v>0</v>
      </c>
      <c r="N78" s="30">
        <f t="shared" si="9"/>
        <v>0</v>
      </c>
      <c r="O78" s="4">
        <v>23</v>
      </c>
      <c r="P78" s="4">
        <v>5</v>
      </c>
      <c r="Q78" s="30">
        <f t="shared" si="10"/>
        <v>4.4834307992202727E-2</v>
      </c>
      <c r="R78" s="30">
        <f t="shared" si="11"/>
        <v>0</v>
      </c>
      <c r="S78" s="30">
        <f t="shared" si="12"/>
        <v>2.6041666666666668E-2</v>
      </c>
      <c r="T78" s="30">
        <f t="shared" si="13"/>
        <v>0</v>
      </c>
      <c r="U78" s="12">
        <v>0</v>
      </c>
      <c r="V78" s="12">
        <v>0</v>
      </c>
      <c r="W78" s="12">
        <f t="shared" si="14"/>
        <v>100</v>
      </c>
      <c r="X78" s="12">
        <f t="shared" si="15"/>
        <v>100</v>
      </c>
    </row>
    <row r="79" spans="2:24" x14ac:dyDescent="0.25">
      <c r="B79" s="20">
        <v>44341</v>
      </c>
      <c r="C79" s="12">
        <v>371.98374999999999</v>
      </c>
      <c r="D79" s="12">
        <v>442.15649999999994</v>
      </c>
      <c r="E79" s="12">
        <v>442.15649999999994</v>
      </c>
      <c r="F79" s="12">
        <v>0</v>
      </c>
      <c r="G79" s="12">
        <v>0</v>
      </c>
      <c r="H79" s="12">
        <v>0</v>
      </c>
      <c r="I79" s="12">
        <v>0</v>
      </c>
      <c r="J79" s="4">
        <v>308</v>
      </c>
      <c r="K79" s="4">
        <v>185</v>
      </c>
      <c r="L79" s="4">
        <v>0</v>
      </c>
      <c r="M79" s="4">
        <v>3</v>
      </c>
      <c r="N79" s="30">
        <f t="shared" si="9"/>
        <v>1.6216216216216217E-2</v>
      </c>
      <c r="O79" s="4">
        <v>19</v>
      </c>
      <c r="P79" s="4">
        <v>7</v>
      </c>
      <c r="Q79" s="30">
        <f t="shared" si="10"/>
        <v>6.1688311688311688E-2</v>
      </c>
      <c r="R79" s="30">
        <f t="shared" si="11"/>
        <v>0</v>
      </c>
      <c r="S79" s="30">
        <f t="shared" si="12"/>
        <v>3.783783783783784E-2</v>
      </c>
      <c r="T79" s="30">
        <f t="shared" si="13"/>
        <v>8.7655222790357926E-5</v>
      </c>
      <c r="U79" s="12">
        <v>0</v>
      </c>
      <c r="V79" s="12">
        <v>0</v>
      </c>
      <c r="W79" s="12">
        <f t="shared" si="14"/>
        <v>100</v>
      </c>
      <c r="X79" s="12">
        <f t="shared" si="15"/>
        <v>100</v>
      </c>
    </row>
    <row r="80" spans="2:24" x14ac:dyDescent="0.25">
      <c r="B80" s="20">
        <v>44342</v>
      </c>
      <c r="C80" s="12">
        <v>397.4366</v>
      </c>
      <c r="D80" s="12">
        <v>375.28566666666666</v>
      </c>
      <c r="E80" s="12">
        <v>486.92849999999999</v>
      </c>
      <c r="F80" s="12">
        <v>152</v>
      </c>
      <c r="G80" s="12">
        <v>0</v>
      </c>
      <c r="H80" s="12">
        <v>0</v>
      </c>
      <c r="I80" s="12">
        <v>0</v>
      </c>
      <c r="J80" s="4">
        <v>328</v>
      </c>
      <c r="K80" s="4">
        <v>176</v>
      </c>
      <c r="L80" s="4">
        <v>0</v>
      </c>
      <c r="M80" s="4">
        <v>0</v>
      </c>
      <c r="N80" s="30">
        <f t="shared" si="9"/>
        <v>0</v>
      </c>
      <c r="O80" s="4">
        <v>20</v>
      </c>
      <c r="P80" s="4">
        <v>4</v>
      </c>
      <c r="Q80" s="30">
        <f t="shared" si="10"/>
        <v>6.097560975609756E-2</v>
      </c>
      <c r="R80" s="30">
        <f t="shared" si="11"/>
        <v>0</v>
      </c>
      <c r="S80" s="30">
        <f t="shared" si="12"/>
        <v>2.2727272727272728E-2</v>
      </c>
      <c r="T80" s="30">
        <f t="shared" si="13"/>
        <v>0</v>
      </c>
      <c r="U80" s="12">
        <v>0</v>
      </c>
      <c r="V80" s="12">
        <v>0</v>
      </c>
      <c r="W80" s="12">
        <f t="shared" si="14"/>
        <v>100</v>
      </c>
      <c r="X80" s="12">
        <f t="shared" si="15"/>
        <v>100</v>
      </c>
    </row>
    <row r="81" spans="2:24" x14ac:dyDescent="0.25">
      <c r="B81" s="20">
        <v>44343</v>
      </c>
      <c r="C81" s="12">
        <v>341.78499999999997</v>
      </c>
      <c r="D81" s="12">
        <v>424.14149999999995</v>
      </c>
      <c r="E81" s="12">
        <v>424.14149999999995</v>
      </c>
      <c r="F81" s="12">
        <v>0</v>
      </c>
      <c r="G81" s="12">
        <v>0</v>
      </c>
      <c r="H81" s="12">
        <v>0</v>
      </c>
      <c r="I81" s="12">
        <v>0</v>
      </c>
      <c r="J81" s="4">
        <v>298</v>
      </c>
      <c r="K81" s="4">
        <v>174</v>
      </c>
      <c r="L81" s="4">
        <v>0</v>
      </c>
      <c r="M81" s="4">
        <v>0</v>
      </c>
      <c r="N81" s="30">
        <f t="shared" si="9"/>
        <v>0</v>
      </c>
      <c r="O81" s="4">
        <v>18</v>
      </c>
      <c r="P81" s="4">
        <v>4</v>
      </c>
      <c r="Q81" s="30">
        <f t="shared" si="10"/>
        <v>6.0402684563758392E-2</v>
      </c>
      <c r="R81" s="30">
        <f t="shared" si="11"/>
        <v>0</v>
      </c>
      <c r="S81" s="30">
        <f t="shared" si="12"/>
        <v>2.2988505747126436E-2</v>
      </c>
      <c r="T81" s="30">
        <f t="shared" si="13"/>
        <v>0</v>
      </c>
      <c r="U81" s="12">
        <v>0</v>
      </c>
      <c r="V81" s="12">
        <v>0</v>
      </c>
      <c r="W81" s="12">
        <f t="shared" si="14"/>
        <v>100</v>
      </c>
      <c r="X81" s="12">
        <f t="shared" si="15"/>
        <v>100</v>
      </c>
    </row>
    <row r="82" spans="2:24" x14ac:dyDescent="0.25">
      <c r="B82" s="19">
        <v>44344</v>
      </c>
      <c r="C82" s="12">
        <v>332.483</v>
      </c>
      <c r="D82" s="12">
        <v>378.25349999999997</v>
      </c>
      <c r="E82" s="12">
        <v>378.25349999999997</v>
      </c>
      <c r="F82" s="12">
        <v>0</v>
      </c>
      <c r="G82" s="12">
        <v>0</v>
      </c>
      <c r="H82" s="12">
        <v>0</v>
      </c>
      <c r="I82" s="12">
        <v>0</v>
      </c>
      <c r="J82" s="4">
        <v>304</v>
      </c>
      <c r="K82" s="4">
        <v>169</v>
      </c>
      <c r="L82" s="4">
        <v>0</v>
      </c>
      <c r="M82" s="4">
        <v>0</v>
      </c>
      <c r="N82" s="30">
        <f t="shared" si="9"/>
        <v>0</v>
      </c>
      <c r="O82" s="4">
        <v>17</v>
      </c>
      <c r="P82" s="4">
        <v>4</v>
      </c>
      <c r="Q82" s="30">
        <f t="shared" si="10"/>
        <v>5.5921052631578948E-2</v>
      </c>
      <c r="R82" s="30">
        <f t="shared" si="11"/>
        <v>0</v>
      </c>
      <c r="S82" s="30">
        <f t="shared" si="12"/>
        <v>2.3668639053254437E-2</v>
      </c>
      <c r="T82" s="30">
        <f t="shared" si="13"/>
        <v>0</v>
      </c>
      <c r="U82" s="12">
        <v>0</v>
      </c>
      <c r="V82" s="12">
        <v>0</v>
      </c>
      <c r="W82" s="12">
        <f t="shared" si="14"/>
        <v>100</v>
      </c>
      <c r="X82" s="12">
        <f t="shared" si="15"/>
        <v>100</v>
      </c>
    </row>
    <row r="83" spans="2:24" x14ac:dyDescent="0.25">
      <c r="B83" s="19">
        <v>44345</v>
      </c>
      <c r="C83" s="12">
        <v>412.07775000000004</v>
      </c>
      <c r="D83" s="12">
        <v>444.57500000000005</v>
      </c>
      <c r="E83" s="12">
        <v>444.57500000000005</v>
      </c>
      <c r="F83" s="12">
        <v>0</v>
      </c>
      <c r="G83" s="12">
        <v>0</v>
      </c>
      <c r="H83" s="12">
        <v>0</v>
      </c>
      <c r="I83" s="12">
        <v>0</v>
      </c>
      <c r="J83" s="4">
        <v>279</v>
      </c>
      <c r="K83" s="4">
        <v>159</v>
      </c>
      <c r="L83" s="4">
        <v>0</v>
      </c>
      <c r="M83" s="4">
        <v>0</v>
      </c>
      <c r="N83" s="30">
        <f t="shared" si="9"/>
        <v>0</v>
      </c>
      <c r="O83" s="4">
        <v>19</v>
      </c>
      <c r="P83" s="4">
        <v>3</v>
      </c>
      <c r="Q83" s="30">
        <f t="shared" si="10"/>
        <v>6.8100358422939072E-2</v>
      </c>
      <c r="R83" s="30">
        <f t="shared" si="11"/>
        <v>0</v>
      </c>
      <c r="S83" s="30">
        <f t="shared" si="12"/>
        <v>1.8867924528301886E-2</v>
      </c>
      <c r="T83" s="30">
        <f t="shared" si="13"/>
        <v>0</v>
      </c>
      <c r="U83" s="12">
        <v>0</v>
      </c>
      <c r="V83" s="12">
        <v>0</v>
      </c>
      <c r="W83" s="12">
        <f t="shared" si="14"/>
        <v>100</v>
      </c>
      <c r="X83" s="12">
        <f t="shared" si="15"/>
        <v>100</v>
      </c>
    </row>
    <row r="84" spans="2:24" x14ac:dyDescent="0.25">
      <c r="B84" s="29">
        <v>44346</v>
      </c>
      <c r="C84" s="12">
        <v>514.80599999999993</v>
      </c>
      <c r="D84" s="12">
        <v>332.56566666666669</v>
      </c>
      <c r="E84" s="12">
        <v>432.0985</v>
      </c>
      <c r="F84" s="12">
        <v>133.5</v>
      </c>
      <c r="G84" s="12">
        <v>0</v>
      </c>
      <c r="H84" s="12">
        <v>0</v>
      </c>
      <c r="I84" s="12">
        <v>0</v>
      </c>
      <c r="J84" s="4">
        <v>397</v>
      </c>
      <c r="K84" s="4">
        <v>178</v>
      </c>
      <c r="L84" s="4">
        <v>0</v>
      </c>
      <c r="M84" s="4">
        <v>0</v>
      </c>
      <c r="N84" s="12"/>
      <c r="O84" s="4">
        <v>19</v>
      </c>
      <c r="P84" s="4">
        <v>3</v>
      </c>
      <c r="Q84" s="30">
        <f t="shared" ref="Q84:Q85" si="16">IF(O84=0,0,O84/J84)</f>
        <v>4.7858942065491183E-2</v>
      </c>
      <c r="R84" s="30">
        <f t="shared" ref="R84:R85" si="17">IF(L84=0,0,L84/J84)</f>
        <v>0</v>
      </c>
      <c r="S84" s="30">
        <f t="shared" ref="S84:S85" si="18">IF(P84=0,0,P84/K84)</f>
        <v>1.6853932584269662E-2</v>
      </c>
      <c r="T84" s="30">
        <f t="shared" ref="T84:T85" si="19">IF(N84=0,0,N84/K84)</f>
        <v>0</v>
      </c>
      <c r="U84" s="12">
        <v>0</v>
      </c>
      <c r="V84" s="12">
        <v>0</v>
      </c>
      <c r="W84" s="12">
        <f t="shared" ref="W84:W85" si="20">100-U84</f>
        <v>100</v>
      </c>
      <c r="X84" s="12">
        <f t="shared" ref="X84:X85" si="21">100-V84</f>
        <v>100</v>
      </c>
    </row>
    <row r="85" spans="2:24" x14ac:dyDescent="0.25">
      <c r="B85" s="20">
        <v>44347</v>
      </c>
      <c r="C85" s="12">
        <v>434.10720000000003</v>
      </c>
      <c r="D85" s="12">
        <v>435.41433333333333</v>
      </c>
      <c r="E85" s="12">
        <v>574.12149999999997</v>
      </c>
      <c r="F85" s="12">
        <v>158</v>
      </c>
      <c r="G85" s="12">
        <v>0</v>
      </c>
      <c r="H85" s="12">
        <v>0</v>
      </c>
      <c r="I85" s="12">
        <v>0</v>
      </c>
      <c r="J85" s="4">
        <v>228</v>
      </c>
      <c r="K85" s="4">
        <v>142</v>
      </c>
      <c r="L85" s="4">
        <v>0</v>
      </c>
      <c r="M85" s="4">
        <v>2</v>
      </c>
      <c r="N85" s="12"/>
      <c r="O85" s="4">
        <v>20</v>
      </c>
      <c r="P85" s="4">
        <v>7</v>
      </c>
      <c r="Q85" s="30">
        <f t="shared" si="16"/>
        <v>8.771929824561403E-2</v>
      </c>
      <c r="R85" s="30">
        <f t="shared" si="17"/>
        <v>0</v>
      </c>
      <c r="S85" s="30">
        <f t="shared" si="18"/>
        <v>4.9295774647887321E-2</v>
      </c>
      <c r="T85" s="30">
        <f t="shared" si="19"/>
        <v>0</v>
      </c>
      <c r="U85" s="12">
        <v>0</v>
      </c>
      <c r="V85" s="12">
        <v>0</v>
      </c>
      <c r="W85" s="12">
        <f t="shared" si="20"/>
        <v>100</v>
      </c>
      <c r="X85" s="12">
        <f t="shared" si="21"/>
        <v>100</v>
      </c>
    </row>
    <row r="86" spans="2:24" x14ac:dyDescent="0.25">
      <c r="B86" s="14" t="s">
        <v>2</v>
      </c>
      <c r="C86" s="15">
        <v>71252.832000000009</v>
      </c>
      <c r="D86" s="15">
        <v>37942.983</v>
      </c>
      <c r="E86" s="15">
        <v>33182.644999999997</v>
      </c>
      <c r="F86" s="15">
        <v>4760.3379999999997</v>
      </c>
      <c r="G86" s="15">
        <v>0</v>
      </c>
      <c r="H86" s="15">
        <v>0</v>
      </c>
      <c r="I86" s="15">
        <v>0</v>
      </c>
      <c r="J86" s="15">
        <v>11100</v>
      </c>
      <c r="K86" s="15">
        <v>5166</v>
      </c>
      <c r="L86" s="15">
        <v>3</v>
      </c>
      <c r="M86" s="15">
        <v>5</v>
      </c>
      <c r="N86" s="16" t="s">
        <v>34</v>
      </c>
      <c r="O86" s="15">
        <v>614</v>
      </c>
      <c r="P86" s="15">
        <v>129</v>
      </c>
      <c r="Q86" s="16" t="s">
        <v>34</v>
      </c>
      <c r="R86" s="16" t="s">
        <v>34</v>
      </c>
      <c r="S86" s="16" t="s">
        <v>34</v>
      </c>
      <c r="T86" s="16" t="s">
        <v>34</v>
      </c>
      <c r="U86" s="16" t="s">
        <v>34</v>
      </c>
      <c r="V86" s="16" t="s">
        <v>34</v>
      </c>
      <c r="W86" s="16" t="s">
        <v>34</v>
      </c>
      <c r="X86" s="16" t="s">
        <v>34</v>
      </c>
    </row>
    <row r="87" spans="2:24" ht="25.5" x14ac:dyDescent="0.25">
      <c r="B87" s="18" t="s">
        <v>3</v>
      </c>
      <c r="C87" s="17">
        <v>419.20894792626734</v>
      </c>
      <c r="D87" s="17">
        <v>421.9704903225807</v>
      </c>
      <c r="E87" s="17">
        <v>483.44294623655918</v>
      </c>
      <c r="F87" s="17">
        <v>194.13033333333334</v>
      </c>
      <c r="G87" s="17">
        <v>0</v>
      </c>
      <c r="H87" s="17">
        <v>0</v>
      </c>
      <c r="I87" s="17">
        <v>0</v>
      </c>
      <c r="J87" s="17">
        <v>358.06451612903226</v>
      </c>
      <c r="K87" s="17">
        <v>166.64516129032259</v>
      </c>
      <c r="L87" s="17">
        <v>9.6774193548387094E-2</v>
      </c>
      <c r="M87" s="17">
        <v>0.16129032258064516</v>
      </c>
      <c r="N87" s="31">
        <f>AVERAGE(N55:N85)</f>
        <v>5.5917986952469718E-4</v>
      </c>
      <c r="O87" s="17">
        <v>19.806451612903224</v>
      </c>
      <c r="P87" s="17">
        <v>4.161290322580645</v>
      </c>
      <c r="Q87" s="31">
        <f t="shared" ref="Q87:X87" si="22">AVERAGE(Q55:Q85)</f>
        <v>5.7857365398120503E-2</v>
      </c>
      <c r="R87" s="31">
        <f t="shared" si="22"/>
        <v>2.3470935123462186E-4</v>
      </c>
      <c r="S87" s="31">
        <f t="shared" si="22"/>
        <v>2.5033732267616099E-2</v>
      </c>
      <c r="T87" s="31">
        <f t="shared" si="22"/>
        <v>2.8275878319470297E-6</v>
      </c>
      <c r="U87" s="17">
        <f t="shared" si="22"/>
        <v>0</v>
      </c>
      <c r="V87" s="17">
        <f t="shared" si="22"/>
        <v>0</v>
      </c>
      <c r="W87" s="17">
        <f t="shared" si="22"/>
        <v>100</v>
      </c>
      <c r="X87" s="17">
        <f t="shared" si="22"/>
        <v>100</v>
      </c>
    </row>
    <row r="90" spans="2:24" ht="25.5" customHeight="1" x14ac:dyDescent="0.25">
      <c r="B90" s="27">
        <v>44682</v>
      </c>
      <c r="C90" s="32" t="s">
        <v>41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4"/>
    </row>
    <row r="91" spans="2:24" ht="156" x14ac:dyDescent="0.25">
      <c r="B91" s="18"/>
      <c r="C91" s="11"/>
      <c r="D91" s="9" t="s">
        <v>38</v>
      </c>
      <c r="E91" s="9" t="s">
        <v>39</v>
      </c>
      <c r="F91" s="9" t="s">
        <v>40</v>
      </c>
      <c r="G91" s="9" t="s">
        <v>14</v>
      </c>
      <c r="H91" s="9" t="s">
        <v>15</v>
      </c>
      <c r="I91" s="9" t="s">
        <v>16</v>
      </c>
      <c r="J91" s="9" t="s">
        <v>19</v>
      </c>
      <c r="K91" s="9" t="s">
        <v>20</v>
      </c>
      <c r="L91" s="9" t="s">
        <v>21</v>
      </c>
      <c r="M91" s="22" t="s">
        <v>23</v>
      </c>
      <c r="N91" s="9" t="s">
        <v>24</v>
      </c>
    </row>
    <row r="92" spans="2:24" x14ac:dyDescent="0.25">
      <c r="B92" s="18"/>
      <c r="C92" s="11" t="s">
        <v>25</v>
      </c>
      <c r="D92" s="11" t="s">
        <v>25</v>
      </c>
      <c r="E92" s="11" t="s">
        <v>25</v>
      </c>
      <c r="F92" s="11" t="s">
        <v>25</v>
      </c>
      <c r="G92" s="11" t="s">
        <v>26</v>
      </c>
      <c r="H92" s="11" t="s">
        <v>27</v>
      </c>
      <c r="I92" s="11" t="s">
        <v>28</v>
      </c>
      <c r="J92" s="11" t="s">
        <v>28</v>
      </c>
      <c r="K92" s="11" t="s">
        <v>30</v>
      </c>
      <c r="L92" s="11" t="s">
        <v>31</v>
      </c>
      <c r="M92" s="23" t="s">
        <v>32</v>
      </c>
      <c r="N92" s="11" t="s">
        <v>33</v>
      </c>
    </row>
    <row r="93" spans="2:24" x14ac:dyDescent="0.25">
      <c r="B93" s="18" t="s">
        <v>2</v>
      </c>
      <c r="C93" s="15">
        <f>SUM(C86:D86)</f>
        <v>109195.815</v>
      </c>
      <c r="D93" s="15">
        <f>D86</f>
        <v>37942.983</v>
      </c>
      <c r="E93" s="15">
        <f t="shared" ref="E93:F93" si="23">E86</f>
        <v>33182.644999999997</v>
      </c>
      <c r="F93" s="15">
        <f t="shared" si="23"/>
        <v>4760.3379999999997</v>
      </c>
      <c r="G93" s="15">
        <f>SUM(H86:I86)</f>
        <v>0</v>
      </c>
      <c r="H93" s="15">
        <f>SUM(J86:K86)</f>
        <v>16266</v>
      </c>
      <c r="I93" s="15">
        <f>SUM(L86:M86)</f>
        <v>8</v>
      </c>
      <c r="J93" s="15">
        <f>SUM(O86:P86)</f>
        <v>743</v>
      </c>
      <c r="K93" s="16" t="s">
        <v>34</v>
      </c>
      <c r="L93" s="16" t="s">
        <v>34</v>
      </c>
      <c r="M93" s="24" t="s">
        <v>34</v>
      </c>
      <c r="N93" s="16" t="s">
        <v>34</v>
      </c>
    </row>
    <row r="94" spans="2:24" ht="25.5" x14ac:dyDescent="0.25">
      <c r="B94" s="18" t="s">
        <v>3</v>
      </c>
      <c r="C94" s="21">
        <f>AVERAGE(C87:D87)</f>
        <v>420.58971912442405</v>
      </c>
      <c r="D94" s="21">
        <f>D87</f>
        <v>421.9704903225807</v>
      </c>
      <c r="E94" s="21">
        <f t="shared" ref="E94:F94" si="24">E87</f>
        <v>483.44294623655918</v>
      </c>
      <c r="F94" s="21">
        <f t="shared" si="24"/>
        <v>194.13033333333334</v>
      </c>
      <c r="G94" s="21">
        <f>AVERAGE(H87:I87)</f>
        <v>0</v>
      </c>
      <c r="H94" s="21">
        <f>AVERAGE(J87:K87)</f>
        <v>262.35483870967744</v>
      </c>
      <c r="I94" s="21">
        <f>AVERAGE(L87:M87)</f>
        <v>0.12903225806451613</v>
      </c>
      <c r="J94" s="21">
        <f>AVERAGE(O87:P87)</f>
        <v>11.983870967741934</v>
      </c>
      <c r="K94" s="31">
        <f>AVERAGE(Q87,S87)</f>
        <v>4.1445548832868301E-2</v>
      </c>
      <c r="L94" s="31">
        <f>AVERAGE(R87,T87)</f>
        <v>1.1876846953328444E-4</v>
      </c>
      <c r="M94" s="25">
        <f>AVERAGE(U87:V87)</f>
        <v>0</v>
      </c>
      <c r="N94" s="21">
        <f>AVERAGE(W87:X87)</f>
        <v>100</v>
      </c>
    </row>
    <row r="97" spans="2:24" x14ac:dyDescent="0.25">
      <c r="B97" s="1" t="s">
        <v>35</v>
      </c>
      <c r="C97" s="10">
        <v>1</v>
      </c>
      <c r="D97" s="10">
        <v>2</v>
      </c>
      <c r="E97" s="10">
        <v>3</v>
      </c>
      <c r="F97" s="10">
        <v>4</v>
      </c>
      <c r="G97" s="10">
        <v>5</v>
      </c>
      <c r="H97" s="10">
        <v>6</v>
      </c>
      <c r="I97" s="10">
        <v>7</v>
      </c>
      <c r="J97" s="10">
        <v>8</v>
      </c>
      <c r="K97" s="10">
        <v>9</v>
      </c>
      <c r="L97" s="10">
        <v>10</v>
      </c>
      <c r="M97" s="10">
        <v>11</v>
      </c>
      <c r="N97" s="10">
        <v>12</v>
      </c>
      <c r="O97" s="10">
        <v>13</v>
      </c>
      <c r="P97" s="10">
        <v>14</v>
      </c>
      <c r="Q97" s="10">
        <v>15</v>
      </c>
      <c r="R97" s="10">
        <v>16</v>
      </c>
      <c r="S97" s="10">
        <v>17</v>
      </c>
      <c r="T97" s="10">
        <v>18</v>
      </c>
      <c r="U97" s="10">
        <v>19</v>
      </c>
      <c r="V97" s="10">
        <v>20</v>
      </c>
      <c r="W97" s="10">
        <v>21</v>
      </c>
      <c r="X97" s="10">
        <v>22</v>
      </c>
    </row>
    <row r="98" spans="2:24" ht="63.75" x14ac:dyDescent="0.25">
      <c r="B98" s="5" t="s">
        <v>7</v>
      </c>
      <c r="C98" s="2" t="s">
        <v>0</v>
      </c>
      <c r="D98" s="2" t="s">
        <v>8</v>
      </c>
      <c r="E98" s="2" t="s">
        <v>8</v>
      </c>
      <c r="F98" s="2" t="s">
        <v>8</v>
      </c>
      <c r="G98" s="2" t="s">
        <v>8</v>
      </c>
      <c r="H98" s="2" t="s">
        <v>9</v>
      </c>
      <c r="I98" s="2" t="s">
        <v>10</v>
      </c>
      <c r="J98" s="2" t="s">
        <v>11</v>
      </c>
      <c r="K98" s="2" t="s">
        <v>12</v>
      </c>
      <c r="L98" s="2" t="s">
        <v>11</v>
      </c>
      <c r="M98" s="2" t="s">
        <v>12</v>
      </c>
      <c r="N98" s="2" t="s">
        <v>12</v>
      </c>
      <c r="O98" s="2" t="s">
        <v>11</v>
      </c>
      <c r="P98" s="2" t="s">
        <v>12</v>
      </c>
      <c r="Q98" s="2" t="s">
        <v>11</v>
      </c>
      <c r="R98" s="2" t="s">
        <v>11</v>
      </c>
      <c r="S98" s="2" t="s">
        <v>12</v>
      </c>
      <c r="T98" s="2" t="s">
        <v>12</v>
      </c>
      <c r="U98" s="2" t="s">
        <v>11</v>
      </c>
      <c r="V98" s="2" t="s">
        <v>12</v>
      </c>
      <c r="W98" s="2" t="s">
        <v>11</v>
      </c>
      <c r="X98" s="2" t="s">
        <v>12</v>
      </c>
    </row>
    <row r="99" spans="2:24" ht="144" x14ac:dyDescent="0.25">
      <c r="B99" s="6" t="s">
        <v>13</v>
      </c>
      <c r="C99" s="8"/>
      <c r="D99" s="9"/>
      <c r="E99" s="9" t="s">
        <v>38</v>
      </c>
      <c r="F99" s="9" t="s">
        <v>39</v>
      </c>
      <c r="G99" s="9" t="s">
        <v>40</v>
      </c>
      <c r="H99" s="9" t="s">
        <v>14</v>
      </c>
      <c r="I99" s="9" t="s">
        <v>14</v>
      </c>
      <c r="J99" s="9" t="s">
        <v>15</v>
      </c>
      <c r="K99" s="9" t="s">
        <v>15</v>
      </c>
      <c r="L99" s="9" t="s">
        <v>16</v>
      </c>
      <c r="M99" s="9" t="s">
        <v>17</v>
      </c>
      <c r="N99" s="9" t="s">
        <v>18</v>
      </c>
      <c r="O99" s="9" t="s">
        <v>19</v>
      </c>
      <c r="P99" s="9" t="s">
        <v>19</v>
      </c>
      <c r="Q99" s="9" t="s">
        <v>20</v>
      </c>
      <c r="R99" s="9" t="s">
        <v>21</v>
      </c>
      <c r="S99" s="9" t="s">
        <v>22</v>
      </c>
      <c r="T99" s="9" t="s">
        <v>21</v>
      </c>
      <c r="U99" s="9" t="s">
        <v>23</v>
      </c>
      <c r="V99" s="9" t="s">
        <v>23</v>
      </c>
      <c r="W99" s="9" t="s">
        <v>24</v>
      </c>
      <c r="X99" s="9" t="s">
        <v>24</v>
      </c>
    </row>
    <row r="100" spans="2:24" x14ac:dyDescent="0.25">
      <c r="B100" s="3" t="s">
        <v>1</v>
      </c>
      <c r="C100" s="11" t="s">
        <v>25</v>
      </c>
      <c r="D100" s="11" t="s">
        <v>25</v>
      </c>
      <c r="E100" s="11" t="s">
        <v>25</v>
      </c>
      <c r="F100" s="11" t="s">
        <v>25</v>
      </c>
      <c r="G100" s="11" t="s">
        <v>25</v>
      </c>
      <c r="H100" s="11" t="s">
        <v>26</v>
      </c>
      <c r="I100" s="11" t="s">
        <v>26</v>
      </c>
      <c r="J100" s="11" t="s">
        <v>27</v>
      </c>
      <c r="K100" s="11" t="s">
        <v>27</v>
      </c>
      <c r="L100" s="11" t="s">
        <v>28</v>
      </c>
      <c r="M100" s="11" t="s">
        <v>28</v>
      </c>
      <c r="N100" s="11" t="s">
        <v>29</v>
      </c>
      <c r="O100" s="11" t="s">
        <v>28</v>
      </c>
      <c r="P100" s="11" t="s">
        <v>28</v>
      </c>
      <c r="Q100" s="11" t="s">
        <v>30</v>
      </c>
      <c r="R100" s="11" t="s">
        <v>31</v>
      </c>
      <c r="S100" s="11" t="s">
        <v>30</v>
      </c>
      <c r="T100" s="11" t="s">
        <v>31</v>
      </c>
      <c r="U100" s="11" t="s">
        <v>32</v>
      </c>
      <c r="V100" s="11" t="s">
        <v>32</v>
      </c>
      <c r="W100" s="11" t="s">
        <v>33</v>
      </c>
      <c r="X100" s="11" t="s">
        <v>33</v>
      </c>
    </row>
    <row r="101" spans="2:24" x14ac:dyDescent="0.25">
      <c r="B101" s="20">
        <v>44348</v>
      </c>
      <c r="C101" s="12">
        <v>272.73425000000003</v>
      </c>
      <c r="D101" s="12">
        <v>340.73580000000004</v>
      </c>
      <c r="E101" s="12">
        <v>477.83949999999999</v>
      </c>
      <c r="F101" s="12">
        <v>249.33333333333334</v>
      </c>
      <c r="G101" s="12">
        <v>0</v>
      </c>
      <c r="H101" s="12">
        <v>0</v>
      </c>
      <c r="I101" s="12">
        <v>0</v>
      </c>
      <c r="J101" s="4">
        <v>311</v>
      </c>
      <c r="K101" s="4">
        <v>172</v>
      </c>
      <c r="L101" s="4">
        <v>0</v>
      </c>
      <c r="M101" s="4">
        <v>0</v>
      </c>
      <c r="N101" s="30">
        <f>IF(M101=0,0,M101/K101)</f>
        <v>0</v>
      </c>
      <c r="O101" s="4">
        <v>21</v>
      </c>
      <c r="P101" s="4">
        <v>7</v>
      </c>
      <c r="Q101" s="30">
        <f>IF(O101=0,0,O101/J101)</f>
        <v>6.7524115755627015E-2</v>
      </c>
      <c r="R101" s="30">
        <f>IF(L101=0,0,L101/J101)</f>
        <v>0</v>
      </c>
      <c r="S101" s="30">
        <f>IF(P101=0,0,P101/K101)</f>
        <v>4.0697674418604654E-2</v>
      </c>
      <c r="T101" s="30">
        <f>IF(N101=0,0,N101/K101)</f>
        <v>0</v>
      </c>
      <c r="U101" s="12">
        <v>0</v>
      </c>
      <c r="V101" s="12">
        <v>0</v>
      </c>
      <c r="W101" s="12">
        <f>100-U101</f>
        <v>100</v>
      </c>
      <c r="X101" s="12">
        <f>100-V101</f>
        <v>100</v>
      </c>
    </row>
    <row r="102" spans="2:24" x14ac:dyDescent="0.25">
      <c r="B102" s="20">
        <v>44349</v>
      </c>
      <c r="C102" s="12">
        <v>331.73225000000002</v>
      </c>
      <c r="D102" s="12">
        <v>432.60050000000001</v>
      </c>
      <c r="E102" s="12">
        <v>432.60050000000001</v>
      </c>
      <c r="F102" s="12">
        <v>0</v>
      </c>
      <c r="G102" s="12">
        <v>0</v>
      </c>
      <c r="H102" s="12">
        <v>0</v>
      </c>
      <c r="I102" s="12">
        <v>0</v>
      </c>
      <c r="J102" s="4">
        <v>275</v>
      </c>
      <c r="K102" s="4">
        <v>151</v>
      </c>
      <c r="L102" s="4">
        <v>0</v>
      </c>
      <c r="M102" s="4">
        <v>0</v>
      </c>
      <c r="N102" s="30">
        <f t="shared" ref="N102:N130" si="25">IF(M102=0,0,M102/K102)</f>
        <v>0</v>
      </c>
      <c r="O102" s="4">
        <v>17</v>
      </c>
      <c r="P102" s="4">
        <v>4</v>
      </c>
      <c r="Q102" s="30">
        <f t="shared" ref="Q102:Q130" si="26">IF(O102=0,0,O102/J102)</f>
        <v>6.1818181818181821E-2</v>
      </c>
      <c r="R102" s="30">
        <f t="shared" ref="R102:R130" si="27">IF(L102=0,0,L102/J102)</f>
        <v>0</v>
      </c>
      <c r="S102" s="30">
        <f t="shared" ref="S102:S130" si="28">IF(P102=0,0,P102/K102)</f>
        <v>2.6490066225165563E-2</v>
      </c>
      <c r="T102" s="30">
        <f t="shared" ref="T102:T130" si="29">IF(N102=0,0,N102/K102)</f>
        <v>0</v>
      </c>
      <c r="U102" s="12">
        <v>0</v>
      </c>
      <c r="V102" s="12">
        <v>0</v>
      </c>
      <c r="W102" s="12">
        <f t="shared" ref="W102:W130" si="30">100-U102</f>
        <v>100</v>
      </c>
      <c r="X102" s="12">
        <f t="shared" ref="X102:X130" si="31">100-V102</f>
        <v>100</v>
      </c>
    </row>
    <row r="103" spans="2:24" x14ac:dyDescent="0.25">
      <c r="B103" s="20">
        <v>44350</v>
      </c>
      <c r="C103" s="12">
        <v>371.84950000000003</v>
      </c>
      <c r="D103" s="12">
        <v>496.55949999999996</v>
      </c>
      <c r="E103" s="12">
        <v>496.55949999999996</v>
      </c>
      <c r="F103" s="12">
        <v>0</v>
      </c>
      <c r="G103" s="12">
        <v>0</v>
      </c>
      <c r="H103" s="12">
        <v>0</v>
      </c>
      <c r="I103" s="12">
        <v>0</v>
      </c>
      <c r="J103" s="4">
        <v>311</v>
      </c>
      <c r="K103" s="4">
        <v>160</v>
      </c>
      <c r="L103" s="4">
        <v>0</v>
      </c>
      <c r="M103" s="4">
        <v>0</v>
      </c>
      <c r="N103" s="30">
        <f t="shared" si="25"/>
        <v>0</v>
      </c>
      <c r="O103" s="4">
        <v>17</v>
      </c>
      <c r="P103" s="4">
        <v>2</v>
      </c>
      <c r="Q103" s="30">
        <f t="shared" si="26"/>
        <v>5.4662379421221867E-2</v>
      </c>
      <c r="R103" s="30">
        <f t="shared" si="27"/>
        <v>0</v>
      </c>
      <c r="S103" s="30">
        <f t="shared" si="28"/>
        <v>1.2500000000000001E-2</v>
      </c>
      <c r="T103" s="30">
        <f t="shared" si="29"/>
        <v>0</v>
      </c>
      <c r="U103" s="12">
        <v>0</v>
      </c>
      <c r="V103" s="12">
        <v>0</v>
      </c>
      <c r="W103" s="12">
        <f t="shared" si="30"/>
        <v>100</v>
      </c>
      <c r="X103" s="12">
        <f t="shared" si="31"/>
        <v>100</v>
      </c>
    </row>
    <row r="104" spans="2:24" x14ac:dyDescent="0.25">
      <c r="B104" s="19">
        <v>44351</v>
      </c>
      <c r="C104" s="12">
        <v>452.60599999999999</v>
      </c>
      <c r="D104" s="12">
        <v>462.76350000000002</v>
      </c>
      <c r="E104" s="12">
        <v>462.76350000000002</v>
      </c>
      <c r="F104" s="12">
        <v>0</v>
      </c>
      <c r="G104" s="12">
        <v>0</v>
      </c>
      <c r="H104" s="12">
        <v>0</v>
      </c>
      <c r="I104" s="12">
        <v>0</v>
      </c>
      <c r="J104" s="4">
        <v>302</v>
      </c>
      <c r="K104" s="4">
        <v>168</v>
      </c>
      <c r="L104" s="4">
        <v>0</v>
      </c>
      <c r="M104" s="4">
        <v>0</v>
      </c>
      <c r="N104" s="30">
        <f t="shared" si="25"/>
        <v>0</v>
      </c>
      <c r="O104" s="4">
        <v>19</v>
      </c>
      <c r="P104" s="4">
        <v>3</v>
      </c>
      <c r="Q104" s="30">
        <f t="shared" si="26"/>
        <v>6.2913907284768214E-2</v>
      </c>
      <c r="R104" s="30">
        <f t="shared" si="27"/>
        <v>0</v>
      </c>
      <c r="S104" s="30">
        <f t="shared" si="28"/>
        <v>1.7857142857142856E-2</v>
      </c>
      <c r="T104" s="30">
        <f t="shared" si="29"/>
        <v>0</v>
      </c>
      <c r="U104" s="12">
        <v>0</v>
      </c>
      <c r="V104" s="12">
        <v>0</v>
      </c>
      <c r="W104" s="12">
        <f t="shared" si="30"/>
        <v>100</v>
      </c>
      <c r="X104" s="12">
        <f t="shared" si="31"/>
        <v>100</v>
      </c>
    </row>
    <row r="105" spans="2:24" x14ac:dyDescent="0.25">
      <c r="B105" s="19">
        <v>44352</v>
      </c>
      <c r="C105" s="12">
        <v>994.71424999999999</v>
      </c>
      <c r="D105" s="12">
        <v>497.9</v>
      </c>
      <c r="E105" s="12">
        <v>497.9</v>
      </c>
      <c r="F105" s="12">
        <v>0</v>
      </c>
      <c r="G105" s="12">
        <v>0</v>
      </c>
      <c r="H105" s="12">
        <v>0</v>
      </c>
      <c r="I105" s="12">
        <v>0</v>
      </c>
      <c r="J105" s="4">
        <v>258</v>
      </c>
      <c r="K105" s="4">
        <v>148</v>
      </c>
      <c r="L105" s="4">
        <v>0</v>
      </c>
      <c r="M105" s="4">
        <v>0</v>
      </c>
      <c r="N105" s="30">
        <f t="shared" si="25"/>
        <v>0</v>
      </c>
      <c r="O105" s="4">
        <v>18</v>
      </c>
      <c r="P105" s="4">
        <v>2</v>
      </c>
      <c r="Q105" s="30">
        <f t="shared" si="26"/>
        <v>6.9767441860465115E-2</v>
      </c>
      <c r="R105" s="30">
        <f t="shared" si="27"/>
        <v>0</v>
      </c>
      <c r="S105" s="30">
        <f t="shared" si="28"/>
        <v>1.3513513513513514E-2</v>
      </c>
      <c r="T105" s="30">
        <f t="shared" si="29"/>
        <v>0</v>
      </c>
      <c r="U105" s="12">
        <v>0</v>
      </c>
      <c r="V105" s="12">
        <v>0</v>
      </c>
      <c r="W105" s="12">
        <f t="shared" si="30"/>
        <v>100</v>
      </c>
      <c r="X105" s="12">
        <f t="shared" si="31"/>
        <v>100</v>
      </c>
    </row>
    <row r="106" spans="2:24" x14ac:dyDescent="0.25">
      <c r="B106" s="29">
        <v>44353</v>
      </c>
      <c r="C106" s="12">
        <v>910.03399999999999</v>
      </c>
      <c r="D106" s="12">
        <v>412.58200000000005</v>
      </c>
      <c r="E106" s="12">
        <v>507.87299999999999</v>
      </c>
      <c r="F106" s="12">
        <v>222</v>
      </c>
      <c r="G106" s="12">
        <v>0</v>
      </c>
      <c r="H106" s="12">
        <v>2065306</v>
      </c>
      <c r="I106" s="12">
        <v>0</v>
      </c>
      <c r="J106" s="4">
        <v>293</v>
      </c>
      <c r="K106" s="4">
        <v>162</v>
      </c>
      <c r="L106" s="4">
        <v>10</v>
      </c>
      <c r="M106" s="4">
        <v>0</v>
      </c>
      <c r="N106" s="30">
        <f t="shared" si="25"/>
        <v>0</v>
      </c>
      <c r="O106" s="4">
        <v>21</v>
      </c>
      <c r="P106" s="4">
        <v>4</v>
      </c>
      <c r="Q106" s="30">
        <f t="shared" si="26"/>
        <v>7.1672354948805458E-2</v>
      </c>
      <c r="R106" s="30">
        <f t="shared" si="27"/>
        <v>3.4129692832764506E-2</v>
      </c>
      <c r="S106" s="30">
        <f t="shared" si="28"/>
        <v>2.4691358024691357E-2</v>
      </c>
      <c r="T106" s="30">
        <f t="shared" si="29"/>
        <v>0</v>
      </c>
      <c r="U106" s="12">
        <v>0</v>
      </c>
      <c r="V106" s="12">
        <v>0</v>
      </c>
      <c r="W106" s="12">
        <f t="shared" si="30"/>
        <v>100</v>
      </c>
      <c r="X106" s="12">
        <f t="shared" si="31"/>
        <v>100</v>
      </c>
    </row>
    <row r="107" spans="2:24" x14ac:dyDescent="0.25">
      <c r="B107" s="29">
        <v>44354</v>
      </c>
      <c r="C107" s="12">
        <v>394.97719999999998</v>
      </c>
      <c r="D107" s="12">
        <v>506.93766666666664</v>
      </c>
      <c r="E107" s="12">
        <v>453.99433333333332</v>
      </c>
      <c r="F107" s="12">
        <v>559.88099999999997</v>
      </c>
      <c r="G107" s="12">
        <v>0</v>
      </c>
      <c r="H107" s="12">
        <v>0</v>
      </c>
      <c r="I107" s="12">
        <v>0</v>
      </c>
      <c r="J107" s="4">
        <v>432</v>
      </c>
      <c r="K107" s="4">
        <v>198</v>
      </c>
      <c r="L107" s="4">
        <v>0</v>
      </c>
      <c r="M107" s="4">
        <v>0</v>
      </c>
      <c r="N107" s="30">
        <f t="shared" si="25"/>
        <v>0</v>
      </c>
      <c r="O107" s="4">
        <v>18</v>
      </c>
      <c r="P107" s="4">
        <v>3</v>
      </c>
      <c r="Q107" s="30">
        <f t="shared" si="26"/>
        <v>4.1666666666666664E-2</v>
      </c>
      <c r="R107" s="30">
        <f t="shared" si="27"/>
        <v>0</v>
      </c>
      <c r="S107" s="30">
        <f t="shared" si="28"/>
        <v>1.5151515151515152E-2</v>
      </c>
      <c r="T107" s="30">
        <f t="shared" si="29"/>
        <v>0</v>
      </c>
      <c r="U107" s="12">
        <v>0</v>
      </c>
      <c r="V107" s="12">
        <v>0</v>
      </c>
      <c r="W107" s="12">
        <f t="shared" si="30"/>
        <v>100</v>
      </c>
      <c r="X107" s="12">
        <f t="shared" si="31"/>
        <v>100</v>
      </c>
    </row>
    <row r="108" spans="2:24" x14ac:dyDescent="0.25">
      <c r="B108" s="29">
        <v>44355</v>
      </c>
      <c r="C108" s="12">
        <v>403.63549999999998</v>
      </c>
      <c r="D108" s="12">
        <v>471.62240000000003</v>
      </c>
      <c r="E108" s="12">
        <v>630.78733333333332</v>
      </c>
      <c r="F108" s="12">
        <v>232.875</v>
      </c>
      <c r="G108" s="12">
        <v>0</v>
      </c>
      <c r="H108" s="12">
        <v>0</v>
      </c>
      <c r="I108" s="12">
        <v>0</v>
      </c>
      <c r="J108" s="4">
        <v>465</v>
      </c>
      <c r="K108" s="4">
        <v>177</v>
      </c>
      <c r="L108" s="4">
        <v>0</v>
      </c>
      <c r="M108" s="4">
        <v>0</v>
      </c>
      <c r="N108" s="30">
        <f t="shared" si="25"/>
        <v>0</v>
      </c>
      <c r="O108" s="4">
        <v>16</v>
      </c>
      <c r="P108" s="4">
        <v>3</v>
      </c>
      <c r="Q108" s="30">
        <f t="shared" si="26"/>
        <v>3.4408602150537634E-2</v>
      </c>
      <c r="R108" s="30">
        <f t="shared" si="27"/>
        <v>0</v>
      </c>
      <c r="S108" s="30">
        <f t="shared" si="28"/>
        <v>1.6949152542372881E-2</v>
      </c>
      <c r="T108" s="30">
        <f t="shared" si="29"/>
        <v>0</v>
      </c>
      <c r="U108" s="12">
        <v>0</v>
      </c>
      <c r="V108" s="12">
        <v>0</v>
      </c>
      <c r="W108" s="12">
        <f t="shared" si="30"/>
        <v>100</v>
      </c>
      <c r="X108" s="12">
        <f t="shared" si="31"/>
        <v>100</v>
      </c>
    </row>
    <row r="109" spans="2:24" x14ac:dyDescent="0.25">
      <c r="B109" s="29">
        <v>44356</v>
      </c>
      <c r="C109" s="12">
        <v>351.66379999999998</v>
      </c>
      <c r="D109" s="12">
        <v>433.42899999999997</v>
      </c>
      <c r="E109" s="12">
        <v>433.42899999999997</v>
      </c>
      <c r="F109" s="12">
        <v>0</v>
      </c>
      <c r="G109" s="12">
        <v>0</v>
      </c>
      <c r="H109" s="12">
        <v>0</v>
      </c>
      <c r="I109" s="12">
        <v>0</v>
      </c>
      <c r="J109" s="4">
        <v>322</v>
      </c>
      <c r="K109" s="4">
        <v>161</v>
      </c>
      <c r="L109" s="4">
        <v>0</v>
      </c>
      <c r="M109" s="4">
        <v>1</v>
      </c>
      <c r="N109" s="30">
        <f t="shared" si="25"/>
        <v>6.2111801242236021E-3</v>
      </c>
      <c r="O109" s="4">
        <v>21</v>
      </c>
      <c r="P109" s="4">
        <v>5</v>
      </c>
      <c r="Q109" s="30">
        <f t="shared" si="26"/>
        <v>6.5217391304347824E-2</v>
      </c>
      <c r="R109" s="30">
        <f t="shared" si="27"/>
        <v>0</v>
      </c>
      <c r="S109" s="30">
        <f t="shared" si="28"/>
        <v>3.1055900621118012E-2</v>
      </c>
      <c r="T109" s="30">
        <f t="shared" si="29"/>
        <v>3.8578758535550326E-5</v>
      </c>
      <c r="U109" s="12">
        <v>0</v>
      </c>
      <c r="V109" s="12">
        <v>0</v>
      </c>
      <c r="W109" s="12">
        <f t="shared" si="30"/>
        <v>100</v>
      </c>
      <c r="X109" s="12">
        <f t="shared" si="31"/>
        <v>100</v>
      </c>
    </row>
    <row r="110" spans="2:24" x14ac:dyDescent="0.25">
      <c r="B110" s="29">
        <v>44357</v>
      </c>
      <c r="C110" s="12">
        <v>360.80371428571425</v>
      </c>
      <c r="D110" s="12">
        <v>237.58233333333337</v>
      </c>
      <c r="E110" s="12">
        <v>266.87350000000004</v>
      </c>
      <c r="F110" s="12">
        <v>179</v>
      </c>
      <c r="G110" s="12">
        <v>0</v>
      </c>
      <c r="H110" s="12">
        <v>0</v>
      </c>
      <c r="I110" s="12">
        <v>0</v>
      </c>
      <c r="J110" s="4">
        <v>518</v>
      </c>
      <c r="K110" s="4">
        <v>157</v>
      </c>
      <c r="L110" s="4">
        <v>0</v>
      </c>
      <c r="M110" s="4">
        <v>0</v>
      </c>
      <c r="N110" s="30">
        <f t="shared" si="25"/>
        <v>0</v>
      </c>
      <c r="O110" s="4">
        <v>18</v>
      </c>
      <c r="P110" s="4">
        <v>1</v>
      </c>
      <c r="Q110" s="30">
        <f t="shared" si="26"/>
        <v>3.4749034749034749E-2</v>
      </c>
      <c r="R110" s="30">
        <f t="shared" si="27"/>
        <v>0</v>
      </c>
      <c r="S110" s="30">
        <f t="shared" si="28"/>
        <v>6.369426751592357E-3</v>
      </c>
      <c r="T110" s="30">
        <f t="shared" si="29"/>
        <v>0</v>
      </c>
      <c r="U110" s="12">
        <v>0</v>
      </c>
      <c r="V110" s="12">
        <v>0</v>
      </c>
      <c r="W110" s="12">
        <f t="shared" si="30"/>
        <v>100</v>
      </c>
      <c r="X110" s="12">
        <f t="shared" si="31"/>
        <v>100</v>
      </c>
    </row>
    <row r="111" spans="2:24" x14ac:dyDescent="0.25">
      <c r="B111" s="19">
        <v>44358</v>
      </c>
      <c r="C111" s="12">
        <v>243.59825000000001</v>
      </c>
      <c r="D111" s="12">
        <v>250.56950000000001</v>
      </c>
      <c r="E111" s="12">
        <v>250.56950000000001</v>
      </c>
      <c r="F111" s="12">
        <v>0</v>
      </c>
      <c r="G111" s="12">
        <v>0</v>
      </c>
      <c r="H111" s="12">
        <v>0</v>
      </c>
      <c r="I111" s="12">
        <v>0</v>
      </c>
      <c r="J111" s="4">
        <v>308</v>
      </c>
      <c r="K111" s="4">
        <v>169</v>
      </c>
      <c r="L111" s="4">
        <v>0</v>
      </c>
      <c r="M111" s="4">
        <v>0</v>
      </c>
      <c r="N111" s="30">
        <f t="shared" si="25"/>
        <v>0</v>
      </c>
      <c r="O111" s="4">
        <v>17</v>
      </c>
      <c r="P111" s="4">
        <v>2</v>
      </c>
      <c r="Q111" s="30">
        <f t="shared" si="26"/>
        <v>5.5194805194805192E-2</v>
      </c>
      <c r="R111" s="30">
        <f t="shared" si="27"/>
        <v>0</v>
      </c>
      <c r="S111" s="30">
        <f t="shared" si="28"/>
        <v>1.1834319526627219E-2</v>
      </c>
      <c r="T111" s="30">
        <f t="shared" si="29"/>
        <v>0</v>
      </c>
      <c r="U111" s="12">
        <v>0</v>
      </c>
      <c r="V111" s="12">
        <v>0</v>
      </c>
      <c r="W111" s="12">
        <f t="shared" si="30"/>
        <v>100</v>
      </c>
      <c r="X111" s="12">
        <f t="shared" si="31"/>
        <v>100</v>
      </c>
    </row>
    <row r="112" spans="2:24" x14ac:dyDescent="0.25">
      <c r="B112" s="19">
        <v>44359</v>
      </c>
      <c r="C112" s="12">
        <v>364.85024999999996</v>
      </c>
      <c r="D112" s="12">
        <v>522.07550000000003</v>
      </c>
      <c r="E112" s="12">
        <v>522.07550000000003</v>
      </c>
      <c r="F112" s="12">
        <v>0</v>
      </c>
      <c r="G112" s="12">
        <v>0</v>
      </c>
      <c r="H112" s="12">
        <v>0</v>
      </c>
      <c r="I112" s="12">
        <v>0</v>
      </c>
      <c r="J112" s="4">
        <v>279</v>
      </c>
      <c r="K112" s="4">
        <v>135</v>
      </c>
      <c r="L112" s="4">
        <v>0</v>
      </c>
      <c r="M112" s="4">
        <v>0</v>
      </c>
      <c r="N112" s="30">
        <f t="shared" si="25"/>
        <v>0</v>
      </c>
      <c r="O112" s="4">
        <v>18</v>
      </c>
      <c r="P112" s="4">
        <v>4</v>
      </c>
      <c r="Q112" s="30">
        <f t="shared" si="26"/>
        <v>6.4516129032258063E-2</v>
      </c>
      <c r="R112" s="30">
        <f t="shared" si="27"/>
        <v>0</v>
      </c>
      <c r="S112" s="30">
        <f t="shared" si="28"/>
        <v>2.9629629629629631E-2</v>
      </c>
      <c r="T112" s="30">
        <f t="shared" si="29"/>
        <v>0</v>
      </c>
      <c r="U112" s="12">
        <v>0</v>
      </c>
      <c r="V112" s="12">
        <v>0</v>
      </c>
      <c r="W112" s="12">
        <f t="shared" si="30"/>
        <v>100</v>
      </c>
      <c r="X112" s="12">
        <f t="shared" si="31"/>
        <v>100</v>
      </c>
    </row>
    <row r="113" spans="2:24" x14ac:dyDescent="0.25">
      <c r="B113" s="29">
        <v>44360</v>
      </c>
      <c r="C113" s="12">
        <v>327.58814285714288</v>
      </c>
      <c r="D113" s="12">
        <v>221.94639999999998</v>
      </c>
      <c r="E113" s="12">
        <v>241.93299999999999</v>
      </c>
      <c r="F113" s="12">
        <v>142</v>
      </c>
      <c r="G113" s="12">
        <v>0</v>
      </c>
      <c r="H113" s="12">
        <v>0</v>
      </c>
      <c r="I113" s="12">
        <v>0</v>
      </c>
      <c r="J113" s="4">
        <v>317</v>
      </c>
      <c r="K113" s="4">
        <v>161</v>
      </c>
      <c r="L113" s="4">
        <v>0</v>
      </c>
      <c r="M113" s="4">
        <v>0</v>
      </c>
      <c r="N113" s="30">
        <f t="shared" si="25"/>
        <v>0</v>
      </c>
      <c r="O113" s="4">
        <v>16</v>
      </c>
      <c r="P113" s="4">
        <v>2</v>
      </c>
      <c r="Q113" s="30">
        <f t="shared" si="26"/>
        <v>5.0473186119873815E-2</v>
      </c>
      <c r="R113" s="30">
        <f t="shared" si="27"/>
        <v>0</v>
      </c>
      <c r="S113" s="30">
        <f t="shared" si="28"/>
        <v>1.2422360248447204E-2</v>
      </c>
      <c r="T113" s="30">
        <f t="shared" si="29"/>
        <v>0</v>
      </c>
      <c r="U113" s="12">
        <v>0</v>
      </c>
      <c r="V113" s="12">
        <v>0</v>
      </c>
      <c r="W113" s="12">
        <f t="shared" si="30"/>
        <v>100</v>
      </c>
      <c r="X113" s="12">
        <f t="shared" si="31"/>
        <v>100</v>
      </c>
    </row>
    <row r="114" spans="2:24" x14ac:dyDescent="0.25">
      <c r="B114" s="29">
        <v>44361</v>
      </c>
      <c r="C114" s="12">
        <v>350.98383333333339</v>
      </c>
      <c r="D114" s="12">
        <v>302.82749999999999</v>
      </c>
      <c r="E114" s="12">
        <v>314.27000000000004</v>
      </c>
      <c r="F114" s="12">
        <v>268.5</v>
      </c>
      <c r="G114" s="12">
        <v>0</v>
      </c>
      <c r="H114" s="12">
        <v>0</v>
      </c>
      <c r="I114" s="12">
        <v>0</v>
      </c>
      <c r="J114" s="4">
        <v>480</v>
      </c>
      <c r="K114" s="4">
        <v>196</v>
      </c>
      <c r="L114" s="4">
        <v>0</v>
      </c>
      <c r="M114" s="4">
        <v>0</v>
      </c>
      <c r="N114" s="30">
        <f t="shared" si="25"/>
        <v>0</v>
      </c>
      <c r="O114" s="4">
        <v>19</v>
      </c>
      <c r="P114" s="4">
        <v>5</v>
      </c>
      <c r="Q114" s="30">
        <f t="shared" si="26"/>
        <v>3.9583333333333331E-2</v>
      </c>
      <c r="R114" s="30">
        <f t="shared" si="27"/>
        <v>0</v>
      </c>
      <c r="S114" s="30">
        <f t="shared" si="28"/>
        <v>2.5510204081632654E-2</v>
      </c>
      <c r="T114" s="30">
        <f t="shared" si="29"/>
        <v>0</v>
      </c>
      <c r="U114" s="12">
        <v>0</v>
      </c>
      <c r="V114" s="12">
        <v>0</v>
      </c>
      <c r="W114" s="12">
        <f t="shared" si="30"/>
        <v>100</v>
      </c>
      <c r="X114" s="12">
        <f t="shared" si="31"/>
        <v>100</v>
      </c>
    </row>
    <row r="115" spans="2:24" x14ac:dyDescent="0.25">
      <c r="B115" s="29">
        <v>44362</v>
      </c>
      <c r="C115" s="12">
        <v>312.99619999999999</v>
      </c>
      <c r="D115" s="12">
        <v>334.68049999999999</v>
      </c>
      <c r="E115" s="12">
        <v>383.55924999999996</v>
      </c>
      <c r="F115" s="12">
        <v>236.923</v>
      </c>
      <c r="G115" s="12">
        <v>0</v>
      </c>
      <c r="H115" s="12">
        <v>0</v>
      </c>
      <c r="I115" s="12">
        <v>0</v>
      </c>
      <c r="J115" s="4">
        <v>754</v>
      </c>
      <c r="K115" s="4">
        <v>249</v>
      </c>
      <c r="L115" s="4">
        <v>0</v>
      </c>
      <c r="M115" s="4">
        <v>0</v>
      </c>
      <c r="N115" s="30">
        <f t="shared" si="25"/>
        <v>0</v>
      </c>
      <c r="O115" s="4">
        <v>20</v>
      </c>
      <c r="P115" s="4">
        <v>5</v>
      </c>
      <c r="Q115" s="30">
        <f t="shared" si="26"/>
        <v>2.6525198938992044E-2</v>
      </c>
      <c r="R115" s="30">
        <f t="shared" si="27"/>
        <v>0</v>
      </c>
      <c r="S115" s="30">
        <f t="shared" si="28"/>
        <v>2.0080321285140562E-2</v>
      </c>
      <c r="T115" s="30">
        <f t="shared" si="29"/>
        <v>0</v>
      </c>
      <c r="U115" s="12">
        <v>0</v>
      </c>
      <c r="V115" s="12">
        <v>0</v>
      </c>
      <c r="W115" s="12">
        <f t="shared" si="30"/>
        <v>100</v>
      </c>
      <c r="X115" s="12">
        <f t="shared" si="31"/>
        <v>100</v>
      </c>
    </row>
    <row r="116" spans="2:24" x14ac:dyDescent="0.25">
      <c r="B116" s="29">
        <v>44363</v>
      </c>
      <c r="C116" s="12">
        <v>317.38983333333334</v>
      </c>
      <c r="D116" s="12">
        <v>249.90675000000002</v>
      </c>
      <c r="E116" s="12">
        <v>290.98666666666668</v>
      </c>
      <c r="F116" s="12">
        <v>126.667</v>
      </c>
      <c r="G116" s="12">
        <v>0</v>
      </c>
      <c r="H116" s="12">
        <v>0</v>
      </c>
      <c r="I116" s="12">
        <v>0</v>
      </c>
      <c r="J116" s="4">
        <v>558</v>
      </c>
      <c r="K116" s="4">
        <v>190</v>
      </c>
      <c r="L116" s="4">
        <v>0</v>
      </c>
      <c r="M116" s="4">
        <v>0</v>
      </c>
      <c r="N116" s="30">
        <f t="shared" si="25"/>
        <v>0</v>
      </c>
      <c r="O116" s="4">
        <v>18</v>
      </c>
      <c r="P116" s="4">
        <v>2</v>
      </c>
      <c r="Q116" s="30">
        <f t="shared" si="26"/>
        <v>3.2258064516129031E-2</v>
      </c>
      <c r="R116" s="30">
        <f t="shared" si="27"/>
        <v>0</v>
      </c>
      <c r="S116" s="30">
        <f t="shared" si="28"/>
        <v>1.0526315789473684E-2</v>
      </c>
      <c r="T116" s="30">
        <f t="shared" si="29"/>
        <v>0</v>
      </c>
      <c r="U116" s="12">
        <v>0</v>
      </c>
      <c r="V116" s="12">
        <v>0</v>
      </c>
      <c r="W116" s="12">
        <f t="shared" si="30"/>
        <v>100</v>
      </c>
      <c r="X116" s="12">
        <f t="shared" si="31"/>
        <v>100</v>
      </c>
    </row>
    <row r="117" spans="2:24" x14ac:dyDescent="0.25">
      <c r="B117" s="29">
        <v>44364</v>
      </c>
      <c r="C117" s="12">
        <v>282.20949999999999</v>
      </c>
      <c r="D117" s="12">
        <v>210.83600000000001</v>
      </c>
      <c r="E117" s="12">
        <v>226.11466666666669</v>
      </c>
      <c r="F117" s="12">
        <v>165</v>
      </c>
      <c r="G117" s="12">
        <v>0</v>
      </c>
      <c r="H117" s="12">
        <v>0</v>
      </c>
      <c r="I117" s="12">
        <v>0</v>
      </c>
      <c r="J117" s="4">
        <v>411</v>
      </c>
      <c r="K117" s="4">
        <v>168</v>
      </c>
      <c r="L117" s="4">
        <v>0</v>
      </c>
      <c r="M117" s="4">
        <v>0</v>
      </c>
      <c r="N117" s="30">
        <f t="shared" si="25"/>
        <v>0</v>
      </c>
      <c r="O117" s="4">
        <v>16</v>
      </c>
      <c r="P117" s="4">
        <v>3</v>
      </c>
      <c r="Q117" s="30">
        <f t="shared" si="26"/>
        <v>3.8929440389294405E-2</v>
      </c>
      <c r="R117" s="30">
        <f t="shared" si="27"/>
        <v>0</v>
      </c>
      <c r="S117" s="30">
        <f t="shared" si="28"/>
        <v>1.7857142857142856E-2</v>
      </c>
      <c r="T117" s="30">
        <f t="shared" si="29"/>
        <v>0</v>
      </c>
      <c r="U117" s="12">
        <v>0</v>
      </c>
      <c r="V117" s="12">
        <v>0</v>
      </c>
      <c r="W117" s="12">
        <f t="shared" si="30"/>
        <v>100</v>
      </c>
      <c r="X117" s="12">
        <f t="shared" si="31"/>
        <v>100</v>
      </c>
    </row>
    <row r="118" spans="2:24" x14ac:dyDescent="0.25">
      <c r="B118" s="19">
        <v>44365</v>
      </c>
      <c r="C118" s="12">
        <v>317.74979999999999</v>
      </c>
      <c r="D118" s="12">
        <v>242.83833333333334</v>
      </c>
      <c r="E118" s="12">
        <v>300.75749999999999</v>
      </c>
      <c r="F118" s="12">
        <v>127</v>
      </c>
      <c r="G118" s="12">
        <v>0</v>
      </c>
      <c r="H118" s="12">
        <v>0</v>
      </c>
      <c r="I118" s="12">
        <v>0</v>
      </c>
      <c r="J118" s="4">
        <v>388</v>
      </c>
      <c r="K118" s="4">
        <v>169</v>
      </c>
      <c r="L118" s="4">
        <v>0</v>
      </c>
      <c r="M118" s="4">
        <v>0</v>
      </c>
      <c r="N118" s="30">
        <f t="shared" si="25"/>
        <v>0</v>
      </c>
      <c r="O118" s="4">
        <v>21</v>
      </c>
      <c r="P118" s="4">
        <v>5</v>
      </c>
      <c r="Q118" s="30">
        <f t="shared" si="26"/>
        <v>5.4123711340206188E-2</v>
      </c>
      <c r="R118" s="30">
        <f t="shared" si="27"/>
        <v>0</v>
      </c>
      <c r="S118" s="30">
        <f t="shared" si="28"/>
        <v>2.9585798816568046E-2</v>
      </c>
      <c r="T118" s="30">
        <f t="shared" si="29"/>
        <v>0</v>
      </c>
      <c r="U118" s="12">
        <v>0</v>
      </c>
      <c r="V118" s="12">
        <v>0</v>
      </c>
      <c r="W118" s="12">
        <f t="shared" si="30"/>
        <v>100</v>
      </c>
      <c r="X118" s="12">
        <f t="shared" si="31"/>
        <v>100</v>
      </c>
    </row>
    <row r="119" spans="2:24" x14ac:dyDescent="0.25">
      <c r="B119" s="19">
        <v>44366</v>
      </c>
      <c r="C119" s="12">
        <v>274.70825000000002</v>
      </c>
      <c r="D119" s="12">
        <v>305.495</v>
      </c>
      <c r="E119" s="12">
        <v>305.495</v>
      </c>
      <c r="F119" s="12">
        <v>0</v>
      </c>
      <c r="G119" s="12">
        <v>0</v>
      </c>
      <c r="H119" s="12">
        <v>0</v>
      </c>
      <c r="I119" s="12">
        <v>0</v>
      </c>
      <c r="J119" s="4">
        <v>293</v>
      </c>
      <c r="K119" s="4">
        <v>166</v>
      </c>
      <c r="L119" s="4">
        <v>0</v>
      </c>
      <c r="M119" s="4">
        <v>0</v>
      </c>
      <c r="N119" s="30">
        <f t="shared" si="25"/>
        <v>0</v>
      </c>
      <c r="O119" s="4">
        <v>17</v>
      </c>
      <c r="P119" s="4">
        <v>2</v>
      </c>
      <c r="Q119" s="30">
        <f t="shared" si="26"/>
        <v>5.8020477815699661E-2</v>
      </c>
      <c r="R119" s="30">
        <f t="shared" si="27"/>
        <v>0</v>
      </c>
      <c r="S119" s="30">
        <f t="shared" si="28"/>
        <v>1.2048192771084338E-2</v>
      </c>
      <c r="T119" s="30">
        <f t="shared" si="29"/>
        <v>0</v>
      </c>
      <c r="U119" s="12">
        <v>0</v>
      </c>
      <c r="V119" s="12">
        <v>0</v>
      </c>
      <c r="W119" s="12">
        <f t="shared" si="30"/>
        <v>100</v>
      </c>
      <c r="X119" s="12">
        <f t="shared" si="31"/>
        <v>100</v>
      </c>
    </row>
    <row r="120" spans="2:24" x14ac:dyDescent="0.25">
      <c r="B120" s="29">
        <v>44367</v>
      </c>
      <c r="C120" s="12">
        <v>314.09257142857143</v>
      </c>
      <c r="D120" s="12">
        <v>249.46300000000002</v>
      </c>
      <c r="E120" s="12">
        <v>286.88400000000001</v>
      </c>
      <c r="F120" s="12">
        <v>137.19999999999999</v>
      </c>
      <c r="G120" s="12">
        <v>0</v>
      </c>
      <c r="H120" s="12">
        <v>0</v>
      </c>
      <c r="I120" s="12">
        <v>0</v>
      </c>
      <c r="J120" s="4">
        <v>1061</v>
      </c>
      <c r="K120" s="4">
        <v>387</v>
      </c>
      <c r="L120" s="4">
        <v>0</v>
      </c>
      <c r="M120" s="4">
        <v>0</v>
      </c>
      <c r="N120" s="30">
        <f t="shared" si="25"/>
        <v>0</v>
      </c>
      <c r="O120" s="4">
        <v>18</v>
      </c>
      <c r="P120" s="4">
        <v>1</v>
      </c>
      <c r="Q120" s="30">
        <f t="shared" si="26"/>
        <v>1.6965127238454288E-2</v>
      </c>
      <c r="R120" s="30">
        <f t="shared" si="27"/>
        <v>0</v>
      </c>
      <c r="S120" s="30">
        <f t="shared" si="28"/>
        <v>2.5839793281653748E-3</v>
      </c>
      <c r="T120" s="30">
        <f t="shared" si="29"/>
        <v>0</v>
      </c>
      <c r="U120" s="12">
        <v>0</v>
      </c>
      <c r="V120" s="12">
        <v>0</v>
      </c>
      <c r="W120" s="12">
        <f t="shared" si="30"/>
        <v>100</v>
      </c>
      <c r="X120" s="12">
        <f t="shared" si="31"/>
        <v>100</v>
      </c>
    </row>
    <row r="121" spans="2:24" x14ac:dyDescent="0.25">
      <c r="B121" s="29">
        <v>44368</v>
      </c>
      <c r="C121" s="12">
        <v>394.94099999999997</v>
      </c>
      <c r="D121" s="12">
        <v>301.0575</v>
      </c>
      <c r="E121" s="12">
        <v>331.96566666666666</v>
      </c>
      <c r="F121" s="12">
        <v>208.333</v>
      </c>
      <c r="G121" s="12">
        <v>0</v>
      </c>
      <c r="H121" s="12">
        <v>0</v>
      </c>
      <c r="I121" s="12">
        <v>0</v>
      </c>
      <c r="J121" s="4">
        <v>622</v>
      </c>
      <c r="K121" s="4">
        <v>319</v>
      </c>
      <c r="L121" s="4">
        <v>0</v>
      </c>
      <c r="M121" s="4">
        <v>0</v>
      </c>
      <c r="N121" s="30">
        <f t="shared" si="25"/>
        <v>0</v>
      </c>
      <c r="O121" s="4">
        <v>20</v>
      </c>
      <c r="P121" s="4">
        <v>4</v>
      </c>
      <c r="Q121" s="30">
        <f t="shared" si="26"/>
        <v>3.215434083601286E-2</v>
      </c>
      <c r="R121" s="30">
        <f t="shared" si="27"/>
        <v>0</v>
      </c>
      <c r="S121" s="30">
        <f t="shared" si="28"/>
        <v>1.2539184952978056E-2</v>
      </c>
      <c r="T121" s="30">
        <f t="shared" si="29"/>
        <v>0</v>
      </c>
      <c r="U121" s="12">
        <v>0</v>
      </c>
      <c r="V121" s="12">
        <v>0</v>
      </c>
      <c r="W121" s="12">
        <f t="shared" si="30"/>
        <v>100</v>
      </c>
      <c r="X121" s="12">
        <f t="shared" si="31"/>
        <v>100</v>
      </c>
    </row>
    <row r="122" spans="2:24" x14ac:dyDescent="0.25">
      <c r="B122" s="29">
        <v>44369</v>
      </c>
      <c r="C122" s="12">
        <v>599.73249999999996</v>
      </c>
      <c r="D122" s="12">
        <v>276.56600000000003</v>
      </c>
      <c r="E122" s="12">
        <v>276.56600000000003</v>
      </c>
      <c r="F122" s="12">
        <v>0</v>
      </c>
      <c r="G122" s="12">
        <v>0</v>
      </c>
      <c r="H122" s="12">
        <v>0</v>
      </c>
      <c r="I122" s="12">
        <v>0</v>
      </c>
      <c r="J122" s="4">
        <v>392</v>
      </c>
      <c r="K122" s="4">
        <v>239</v>
      </c>
      <c r="L122" s="4">
        <v>0</v>
      </c>
      <c r="M122" s="4">
        <v>0</v>
      </c>
      <c r="N122" s="30">
        <f t="shared" si="25"/>
        <v>0</v>
      </c>
      <c r="O122" s="4">
        <v>18</v>
      </c>
      <c r="P122" s="4">
        <v>4</v>
      </c>
      <c r="Q122" s="30">
        <f t="shared" si="26"/>
        <v>4.5918367346938778E-2</v>
      </c>
      <c r="R122" s="30">
        <f t="shared" si="27"/>
        <v>0</v>
      </c>
      <c r="S122" s="30">
        <f t="shared" si="28"/>
        <v>1.6736401673640166E-2</v>
      </c>
      <c r="T122" s="30">
        <f t="shared" si="29"/>
        <v>0</v>
      </c>
      <c r="U122" s="12">
        <v>0</v>
      </c>
      <c r="V122" s="12">
        <v>0</v>
      </c>
      <c r="W122" s="12">
        <f t="shared" si="30"/>
        <v>100</v>
      </c>
      <c r="X122" s="12">
        <f t="shared" si="31"/>
        <v>100</v>
      </c>
    </row>
    <row r="123" spans="2:24" x14ac:dyDescent="0.25">
      <c r="B123" s="29">
        <v>44370</v>
      </c>
      <c r="C123" s="12">
        <v>299.14171428571427</v>
      </c>
      <c r="D123" s="12">
        <v>250.58125000000001</v>
      </c>
      <c r="E123" s="12">
        <v>285.10833333333335</v>
      </c>
      <c r="F123" s="12">
        <v>147</v>
      </c>
      <c r="G123" s="12">
        <v>0</v>
      </c>
      <c r="H123" s="12">
        <v>0</v>
      </c>
      <c r="I123" s="12">
        <v>0</v>
      </c>
      <c r="J123" s="4">
        <v>467</v>
      </c>
      <c r="K123" s="4">
        <v>313</v>
      </c>
      <c r="L123" s="4">
        <v>0</v>
      </c>
      <c r="M123" s="4">
        <v>0</v>
      </c>
      <c r="N123" s="30">
        <f t="shared" si="25"/>
        <v>0</v>
      </c>
      <c r="O123" s="4">
        <v>19</v>
      </c>
      <c r="P123" s="4">
        <v>1</v>
      </c>
      <c r="Q123" s="30">
        <f t="shared" si="26"/>
        <v>4.068522483940043E-2</v>
      </c>
      <c r="R123" s="30">
        <f t="shared" si="27"/>
        <v>0</v>
      </c>
      <c r="S123" s="30">
        <f t="shared" si="28"/>
        <v>3.1948881789137379E-3</v>
      </c>
      <c r="T123" s="30">
        <f t="shared" si="29"/>
        <v>0</v>
      </c>
      <c r="U123" s="12">
        <v>0</v>
      </c>
      <c r="V123" s="12">
        <v>0</v>
      </c>
      <c r="W123" s="12">
        <f t="shared" si="30"/>
        <v>100</v>
      </c>
      <c r="X123" s="12">
        <f t="shared" si="31"/>
        <v>100</v>
      </c>
    </row>
    <row r="124" spans="2:24" x14ac:dyDescent="0.25">
      <c r="B124" s="29">
        <v>44371</v>
      </c>
      <c r="C124" s="12">
        <v>312.90957142857144</v>
      </c>
      <c r="D124" s="12">
        <v>222.15049999999999</v>
      </c>
      <c r="E124" s="12">
        <v>257.03399999999999</v>
      </c>
      <c r="F124" s="12">
        <v>117.5</v>
      </c>
      <c r="G124" s="12">
        <v>0</v>
      </c>
      <c r="H124" s="12">
        <v>0</v>
      </c>
      <c r="I124" s="12">
        <v>0</v>
      </c>
      <c r="J124" s="4">
        <v>552</v>
      </c>
      <c r="K124" s="4">
        <v>345</v>
      </c>
      <c r="L124" s="4">
        <v>0</v>
      </c>
      <c r="M124" s="4">
        <v>0</v>
      </c>
      <c r="N124" s="30">
        <f t="shared" si="25"/>
        <v>0</v>
      </c>
      <c r="O124" s="4">
        <v>18</v>
      </c>
      <c r="P124" s="4">
        <v>5</v>
      </c>
      <c r="Q124" s="30">
        <f t="shared" si="26"/>
        <v>3.2608695652173912E-2</v>
      </c>
      <c r="R124" s="30">
        <f t="shared" si="27"/>
        <v>0</v>
      </c>
      <c r="S124" s="30">
        <f t="shared" si="28"/>
        <v>1.4492753623188406E-2</v>
      </c>
      <c r="T124" s="30">
        <f t="shared" si="29"/>
        <v>0</v>
      </c>
      <c r="U124" s="12">
        <v>0</v>
      </c>
      <c r="V124" s="12">
        <v>0</v>
      </c>
      <c r="W124" s="12">
        <f t="shared" si="30"/>
        <v>100</v>
      </c>
      <c r="X124" s="12">
        <f t="shared" si="31"/>
        <v>100</v>
      </c>
    </row>
    <row r="125" spans="2:24" x14ac:dyDescent="0.25">
      <c r="B125" s="19">
        <v>44372</v>
      </c>
      <c r="C125" s="12">
        <v>295.09975000000003</v>
      </c>
      <c r="D125" s="12">
        <v>273.2835</v>
      </c>
      <c r="E125" s="12">
        <v>273.2835</v>
      </c>
      <c r="F125" s="12">
        <v>0</v>
      </c>
      <c r="G125" s="12">
        <v>0</v>
      </c>
      <c r="H125" s="12">
        <v>0</v>
      </c>
      <c r="I125" s="12">
        <v>0</v>
      </c>
      <c r="J125" s="4">
        <v>434</v>
      </c>
      <c r="K125" s="4">
        <v>292</v>
      </c>
      <c r="L125" s="4">
        <v>0</v>
      </c>
      <c r="M125" s="4">
        <v>0</v>
      </c>
      <c r="N125" s="30">
        <f t="shared" si="25"/>
        <v>0</v>
      </c>
      <c r="O125" s="4">
        <v>18</v>
      </c>
      <c r="P125" s="4">
        <v>3</v>
      </c>
      <c r="Q125" s="30">
        <f t="shared" si="26"/>
        <v>4.1474654377880185E-2</v>
      </c>
      <c r="R125" s="30">
        <f t="shared" si="27"/>
        <v>0</v>
      </c>
      <c r="S125" s="30">
        <f t="shared" si="28"/>
        <v>1.0273972602739725E-2</v>
      </c>
      <c r="T125" s="30">
        <f t="shared" si="29"/>
        <v>0</v>
      </c>
      <c r="U125" s="12">
        <v>0</v>
      </c>
      <c r="V125" s="12">
        <v>0</v>
      </c>
      <c r="W125" s="12">
        <f t="shared" si="30"/>
        <v>100</v>
      </c>
      <c r="X125" s="12">
        <f t="shared" si="31"/>
        <v>100</v>
      </c>
    </row>
    <row r="126" spans="2:24" x14ac:dyDescent="0.25">
      <c r="B126" s="19">
        <v>44373</v>
      </c>
      <c r="C126" s="12">
        <v>294.45740000000001</v>
      </c>
      <c r="D126" s="12">
        <v>224.23966666666669</v>
      </c>
      <c r="E126" s="12">
        <v>276.35950000000003</v>
      </c>
      <c r="F126" s="12">
        <v>120</v>
      </c>
      <c r="G126" s="12">
        <v>0</v>
      </c>
      <c r="H126" s="12">
        <v>0</v>
      </c>
      <c r="I126" s="12">
        <v>0</v>
      </c>
      <c r="J126" s="4">
        <v>430</v>
      </c>
      <c r="K126" s="4">
        <v>278</v>
      </c>
      <c r="L126" s="4">
        <v>0</v>
      </c>
      <c r="M126" s="4">
        <v>0</v>
      </c>
      <c r="N126" s="30">
        <f t="shared" si="25"/>
        <v>0</v>
      </c>
      <c r="O126" s="4">
        <v>17</v>
      </c>
      <c r="P126" s="4">
        <v>4</v>
      </c>
      <c r="Q126" s="30">
        <f t="shared" si="26"/>
        <v>3.9534883720930232E-2</v>
      </c>
      <c r="R126" s="30">
        <f t="shared" si="27"/>
        <v>0</v>
      </c>
      <c r="S126" s="30">
        <f t="shared" si="28"/>
        <v>1.4388489208633094E-2</v>
      </c>
      <c r="T126" s="30">
        <f t="shared" si="29"/>
        <v>0</v>
      </c>
      <c r="U126" s="12">
        <v>0</v>
      </c>
      <c r="V126" s="12">
        <v>0</v>
      </c>
      <c r="W126" s="12">
        <f t="shared" si="30"/>
        <v>100</v>
      </c>
      <c r="X126" s="12">
        <f t="shared" si="31"/>
        <v>100</v>
      </c>
    </row>
    <row r="127" spans="2:24" x14ac:dyDescent="0.25">
      <c r="B127" s="29">
        <v>44374</v>
      </c>
      <c r="C127" s="12">
        <v>280.1516666666667</v>
      </c>
      <c r="D127" s="12">
        <v>186.06299999999999</v>
      </c>
      <c r="E127" s="12">
        <v>212.97299999999998</v>
      </c>
      <c r="F127" s="12">
        <v>105.333</v>
      </c>
      <c r="G127" s="12">
        <v>0</v>
      </c>
      <c r="H127" s="12">
        <v>0</v>
      </c>
      <c r="I127" s="12">
        <v>0</v>
      </c>
      <c r="J127" s="4">
        <v>407</v>
      </c>
      <c r="K127" s="4">
        <v>231</v>
      </c>
      <c r="L127" s="4">
        <v>0</v>
      </c>
      <c r="M127" s="4">
        <v>0</v>
      </c>
      <c r="N127" s="30">
        <f t="shared" si="25"/>
        <v>0</v>
      </c>
      <c r="O127" s="4">
        <v>18</v>
      </c>
      <c r="P127" s="4">
        <v>3</v>
      </c>
      <c r="Q127" s="30">
        <f t="shared" si="26"/>
        <v>4.4226044226044224E-2</v>
      </c>
      <c r="R127" s="30">
        <f t="shared" si="27"/>
        <v>0</v>
      </c>
      <c r="S127" s="30">
        <f t="shared" si="28"/>
        <v>1.2987012987012988E-2</v>
      </c>
      <c r="T127" s="30">
        <f t="shared" si="29"/>
        <v>0</v>
      </c>
      <c r="U127" s="12">
        <v>0</v>
      </c>
      <c r="V127" s="12">
        <v>0</v>
      </c>
      <c r="W127" s="12">
        <f t="shared" si="30"/>
        <v>100</v>
      </c>
      <c r="X127" s="12">
        <f t="shared" si="31"/>
        <v>100</v>
      </c>
    </row>
    <row r="128" spans="2:24" x14ac:dyDescent="0.25">
      <c r="B128" s="29">
        <v>44375</v>
      </c>
      <c r="C128" s="12">
        <v>304.68775000000005</v>
      </c>
      <c r="D128" s="12">
        <v>313.12350000000004</v>
      </c>
      <c r="E128" s="12">
        <v>313.12350000000004</v>
      </c>
      <c r="F128" s="12">
        <v>0</v>
      </c>
      <c r="G128" s="12">
        <v>0</v>
      </c>
      <c r="H128" s="12">
        <v>0</v>
      </c>
      <c r="I128" s="12">
        <v>0</v>
      </c>
      <c r="J128" s="4">
        <v>417</v>
      </c>
      <c r="K128" s="4">
        <v>300</v>
      </c>
      <c r="L128" s="4">
        <v>0</v>
      </c>
      <c r="M128" s="4">
        <v>0</v>
      </c>
      <c r="N128" s="30">
        <f t="shared" si="25"/>
        <v>0</v>
      </c>
      <c r="O128" s="4">
        <v>17</v>
      </c>
      <c r="P128" s="4">
        <v>4</v>
      </c>
      <c r="Q128" s="30">
        <f t="shared" si="26"/>
        <v>4.0767386091127102E-2</v>
      </c>
      <c r="R128" s="30">
        <f t="shared" si="27"/>
        <v>0</v>
      </c>
      <c r="S128" s="30">
        <f t="shared" si="28"/>
        <v>1.3333333333333334E-2</v>
      </c>
      <c r="T128" s="30">
        <f t="shared" si="29"/>
        <v>0</v>
      </c>
      <c r="U128" s="12">
        <v>0</v>
      </c>
      <c r="V128" s="12">
        <v>0</v>
      </c>
      <c r="W128" s="12">
        <f t="shared" si="30"/>
        <v>100</v>
      </c>
      <c r="X128" s="12">
        <f t="shared" si="31"/>
        <v>100</v>
      </c>
    </row>
    <row r="129" spans="2:24" x14ac:dyDescent="0.25">
      <c r="B129" s="29">
        <v>44376</v>
      </c>
      <c r="C129" s="12">
        <v>426.09650000000005</v>
      </c>
      <c r="D129" s="12">
        <v>262.17933333333332</v>
      </c>
      <c r="E129" s="12">
        <v>304.76900000000001</v>
      </c>
      <c r="F129" s="12">
        <v>177</v>
      </c>
      <c r="G129" s="12">
        <v>0</v>
      </c>
      <c r="H129" s="12">
        <v>0</v>
      </c>
      <c r="I129" s="12">
        <v>0</v>
      </c>
      <c r="J129" s="4">
        <v>639</v>
      </c>
      <c r="K129" s="4">
        <v>372</v>
      </c>
      <c r="L129" s="4">
        <v>0</v>
      </c>
      <c r="M129" s="4">
        <v>0</v>
      </c>
      <c r="N129" s="30">
        <f t="shared" si="25"/>
        <v>0</v>
      </c>
      <c r="O129" s="4">
        <v>12</v>
      </c>
      <c r="P129" s="4">
        <v>3</v>
      </c>
      <c r="Q129" s="30">
        <f t="shared" si="26"/>
        <v>1.8779342723004695E-2</v>
      </c>
      <c r="R129" s="30">
        <f t="shared" si="27"/>
        <v>0</v>
      </c>
      <c r="S129" s="30">
        <f t="shared" si="28"/>
        <v>8.0645161290322578E-3</v>
      </c>
      <c r="T129" s="30">
        <f t="shared" si="29"/>
        <v>0</v>
      </c>
      <c r="U129" s="12">
        <v>0</v>
      </c>
      <c r="V129" s="12">
        <v>0</v>
      </c>
      <c r="W129" s="12">
        <f t="shared" si="30"/>
        <v>100</v>
      </c>
      <c r="X129" s="12">
        <f t="shared" si="31"/>
        <v>100</v>
      </c>
    </row>
    <row r="130" spans="2:24" x14ac:dyDescent="0.25">
      <c r="B130" s="20">
        <v>44377</v>
      </c>
      <c r="C130" s="12">
        <v>337.32799999999997</v>
      </c>
      <c r="D130" s="12">
        <v>263.483</v>
      </c>
      <c r="E130" s="12">
        <v>301.31066666666669</v>
      </c>
      <c r="F130" s="12">
        <v>150</v>
      </c>
      <c r="G130" s="12">
        <v>0</v>
      </c>
      <c r="H130" s="12">
        <v>0</v>
      </c>
      <c r="I130" s="12">
        <v>0</v>
      </c>
      <c r="J130" s="4">
        <v>611</v>
      </c>
      <c r="K130" s="4">
        <v>319</v>
      </c>
      <c r="L130" s="4">
        <v>0</v>
      </c>
      <c r="M130" s="4">
        <v>0</v>
      </c>
      <c r="N130" s="30">
        <f t="shared" si="25"/>
        <v>0</v>
      </c>
      <c r="O130" s="4">
        <v>11</v>
      </c>
      <c r="P130" s="4">
        <v>3</v>
      </c>
      <c r="Q130" s="30">
        <f t="shared" si="26"/>
        <v>1.8003273322422259E-2</v>
      </c>
      <c r="R130" s="30">
        <f t="shared" si="27"/>
        <v>0</v>
      </c>
      <c r="S130" s="30">
        <f t="shared" si="28"/>
        <v>9.4043887147335428E-3</v>
      </c>
      <c r="T130" s="30">
        <f t="shared" si="29"/>
        <v>0</v>
      </c>
      <c r="U130" s="12">
        <v>0</v>
      </c>
      <c r="V130" s="12">
        <v>0</v>
      </c>
      <c r="W130" s="12">
        <f t="shared" si="30"/>
        <v>100</v>
      </c>
      <c r="X130" s="12">
        <f t="shared" si="31"/>
        <v>100</v>
      </c>
    </row>
    <row r="131" spans="2:24" x14ac:dyDescent="0.25">
      <c r="B131" s="14" t="s">
        <v>2</v>
      </c>
      <c r="C131" s="15">
        <v>65967.676999999996</v>
      </c>
      <c r="D131" s="15">
        <v>31833.702000000001</v>
      </c>
      <c r="E131" s="15">
        <v>26073.93</v>
      </c>
      <c r="F131" s="15">
        <v>5759.7719999999999</v>
      </c>
      <c r="G131" s="15">
        <v>0</v>
      </c>
      <c r="H131" s="15">
        <v>2065306</v>
      </c>
      <c r="I131" s="15">
        <v>0</v>
      </c>
      <c r="J131" s="15">
        <v>13307</v>
      </c>
      <c r="K131" s="15">
        <v>6652</v>
      </c>
      <c r="L131" s="15">
        <v>10</v>
      </c>
      <c r="M131" s="15">
        <v>1</v>
      </c>
      <c r="N131" s="16" t="s">
        <v>34</v>
      </c>
      <c r="O131" s="15">
        <v>534</v>
      </c>
      <c r="P131" s="15">
        <v>99</v>
      </c>
      <c r="Q131" s="16" t="s">
        <v>34</v>
      </c>
      <c r="R131" s="16" t="s">
        <v>34</v>
      </c>
      <c r="S131" s="16" t="s">
        <v>34</v>
      </c>
      <c r="T131" s="16" t="s">
        <v>34</v>
      </c>
      <c r="U131" s="16" t="s">
        <v>34</v>
      </c>
      <c r="V131" s="16" t="s">
        <v>34</v>
      </c>
      <c r="W131" s="16" t="s">
        <v>34</v>
      </c>
      <c r="X131" s="16" t="s">
        <v>34</v>
      </c>
    </row>
    <row r="132" spans="2:24" ht="25.5" x14ac:dyDescent="0.25">
      <c r="B132" s="18" t="s">
        <v>3</v>
      </c>
      <c r="C132" s="17">
        <v>383.18209825396826</v>
      </c>
      <c r="D132" s="17">
        <v>325.20261444444441</v>
      </c>
      <c r="E132" s="17">
        <v>353.85861388888884</v>
      </c>
      <c r="F132" s="17">
        <v>193.23922807017541</v>
      </c>
      <c r="G132" s="17">
        <v>0</v>
      </c>
      <c r="H132" s="17">
        <v>68843.532999999996</v>
      </c>
      <c r="I132" s="17">
        <v>0</v>
      </c>
      <c r="J132" s="17">
        <v>443.56666666666666</v>
      </c>
      <c r="K132" s="17">
        <v>221.73333333333332</v>
      </c>
      <c r="L132" s="17">
        <v>0.33333333333333331</v>
      </c>
      <c r="M132" s="17">
        <v>3.3333333333333333E-2</v>
      </c>
      <c r="N132" s="31">
        <f>AVERAGE(N101:N130)</f>
        <v>2.0703933747412008E-4</v>
      </c>
      <c r="O132" s="17">
        <v>17.8</v>
      </c>
      <c r="P132" s="17">
        <v>3.3</v>
      </c>
      <c r="Q132" s="31">
        <f t="shared" ref="Q132:X132" si="32">AVERAGE(Q101:Q130)</f>
        <v>4.51713921004879E-2</v>
      </c>
      <c r="R132" s="31">
        <f t="shared" si="32"/>
        <v>1.1376564277588168E-3</v>
      </c>
      <c r="S132" s="31">
        <f t="shared" si="32"/>
        <v>1.6425631861461107E-2</v>
      </c>
      <c r="T132" s="31">
        <f t="shared" si="32"/>
        <v>1.2859586178516776E-6</v>
      </c>
      <c r="U132" s="17">
        <f t="shared" si="32"/>
        <v>0</v>
      </c>
      <c r="V132" s="17">
        <f t="shared" si="32"/>
        <v>0</v>
      </c>
      <c r="W132" s="17">
        <f t="shared" si="32"/>
        <v>100</v>
      </c>
      <c r="X132" s="17">
        <f t="shared" si="32"/>
        <v>100</v>
      </c>
    </row>
    <row r="135" spans="2:24" ht="25.5" customHeight="1" x14ac:dyDescent="0.25">
      <c r="B135" s="27">
        <v>44713</v>
      </c>
      <c r="C135" s="32" t="s">
        <v>41</v>
      </c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4"/>
    </row>
    <row r="136" spans="2:24" ht="156" x14ac:dyDescent="0.25">
      <c r="B136" s="18"/>
      <c r="C136" s="11"/>
      <c r="D136" s="9" t="s">
        <v>38</v>
      </c>
      <c r="E136" s="9" t="s">
        <v>39</v>
      </c>
      <c r="F136" s="9" t="s">
        <v>40</v>
      </c>
      <c r="G136" s="9" t="s">
        <v>14</v>
      </c>
      <c r="H136" s="9" t="s">
        <v>15</v>
      </c>
      <c r="I136" s="9" t="s">
        <v>16</v>
      </c>
      <c r="J136" s="9" t="s">
        <v>19</v>
      </c>
      <c r="K136" s="9" t="s">
        <v>20</v>
      </c>
      <c r="L136" s="9" t="s">
        <v>21</v>
      </c>
      <c r="M136" s="22" t="s">
        <v>23</v>
      </c>
      <c r="N136" s="9" t="s">
        <v>24</v>
      </c>
    </row>
    <row r="137" spans="2:24" x14ac:dyDescent="0.25">
      <c r="B137" s="18"/>
      <c r="C137" s="11" t="s">
        <v>25</v>
      </c>
      <c r="D137" s="11" t="s">
        <v>25</v>
      </c>
      <c r="E137" s="11" t="s">
        <v>25</v>
      </c>
      <c r="F137" s="11" t="s">
        <v>25</v>
      </c>
      <c r="G137" s="11" t="s">
        <v>26</v>
      </c>
      <c r="H137" s="11" t="s">
        <v>27</v>
      </c>
      <c r="I137" s="11" t="s">
        <v>28</v>
      </c>
      <c r="J137" s="11" t="s">
        <v>28</v>
      </c>
      <c r="K137" s="11" t="s">
        <v>30</v>
      </c>
      <c r="L137" s="11" t="s">
        <v>31</v>
      </c>
      <c r="M137" s="23" t="s">
        <v>32</v>
      </c>
      <c r="N137" s="11" t="s">
        <v>33</v>
      </c>
    </row>
    <row r="138" spans="2:24" x14ac:dyDescent="0.25">
      <c r="B138" s="18" t="s">
        <v>2</v>
      </c>
      <c r="C138" s="15">
        <f>SUM(C131:D131)</f>
        <v>97801.379000000001</v>
      </c>
      <c r="D138" s="15">
        <f>D131</f>
        <v>31833.702000000001</v>
      </c>
      <c r="E138" s="15">
        <f t="shared" ref="E138:F138" si="33">E131</f>
        <v>26073.93</v>
      </c>
      <c r="F138" s="15">
        <f t="shared" si="33"/>
        <v>5759.7719999999999</v>
      </c>
      <c r="G138" s="15">
        <f>SUM(H131:I131)</f>
        <v>2065306</v>
      </c>
      <c r="H138" s="15">
        <f>SUM(J131:K131)</f>
        <v>19959</v>
      </c>
      <c r="I138" s="15">
        <f>SUM(L131:M131)</f>
        <v>11</v>
      </c>
      <c r="J138" s="15">
        <f>SUM(O131:P131)</f>
        <v>633</v>
      </c>
      <c r="K138" s="16" t="s">
        <v>34</v>
      </c>
      <c r="L138" s="16" t="s">
        <v>34</v>
      </c>
      <c r="M138" s="24" t="s">
        <v>34</v>
      </c>
      <c r="N138" s="16" t="s">
        <v>34</v>
      </c>
    </row>
    <row r="139" spans="2:24" ht="25.5" x14ac:dyDescent="0.25">
      <c r="B139" s="18" t="s">
        <v>3</v>
      </c>
      <c r="C139" s="21">
        <f>AVERAGE(C132:D132)</f>
        <v>354.19235634920631</v>
      </c>
      <c r="D139" s="21">
        <f>D132</f>
        <v>325.20261444444441</v>
      </c>
      <c r="E139" s="21">
        <f t="shared" ref="E139:F139" si="34">E132</f>
        <v>353.85861388888884</v>
      </c>
      <c r="F139" s="21">
        <f t="shared" si="34"/>
        <v>193.23922807017541</v>
      </c>
      <c r="G139" s="21">
        <f>AVERAGE(H132:I132)</f>
        <v>34421.766499999998</v>
      </c>
      <c r="H139" s="21">
        <f>AVERAGE(J132:K132)</f>
        <v>332.65</v>
      </c>
      <c r="I139" s="21">
        <f>AVERAGE(L132:M132)</f>
        <v>0.18333333333333332</v>
      </c>
      <c r="J139" s="21">
        <f>AVERAGE(O132:P132)</f>
        <v>10.55</v>
      </c>
      <c r="K139" s="31">
        <f>AVERAGE(Q132,S132)</f>
        <v>3.0798511980974504E-2</v>
      </c>
      <c r="L139" s="31">
        <f>AVERAGE(R132,T132)</f>
        <v>5.6947119318833425E-4</v>
      </c>
      <c r="M139" s="25">
        <f>AVERAGE(U132:V132)</f>
        <v>0</v>
      </c>
      <c r="N139" s="21">
        <f>AVERAGE(W132:X132)</f>
        <v>100</v>
      </c>
    </row>
  </sheetData>
  <mergeCells count="3">
    <mergeCell ref="C135:N135"/>
    <mergeCell ref="C44:N44"/>
    <mergeCell ref="C90:N9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</sheetPr>
  <dimension ref="B2:L117"/>
  <sheetViews>
    <sheetView workbookViewId="0">
      <selection activeCell="G139" sqref="G139"/>
    </sheetView>
  </sheetViews>
  <sheetFormatPr defaultRowHeight="12.75" x14ac:dyDescent="0.25"/>
  <cols>
    <col min="1" max="1" width="3.28515625" style="1" customWidth="1"/>
    <col min="2" max="2" width="15.28515625" style="1" bestFit="1" customWidth="1"/>
    <col min="3" max="6" width="16.7109375" style="1" customWidth="1"/>
    <col min="7" max="7" width="20.140625" style="1" bestFit="1" customWidth="1"/>
    <col min="8" max="8" width="20.28515625" style="1" bestFit="1" customWidth="1"/>
    <col min="9" max="9" width="22.42578125" style="1" bestFit="1" customWidth="1"/>
    <col min="10" max="10" width="20.7109375" style="1" bestFit="1" customWidth="1"/>
    <col min="11" max="11" width="15.140625" style="1" bestFit="1" customWidth="1"/>
    <col min="12" max="12" width="13.5703125" style="1" bestFit="1" customWidth="1"/>
    <col min="13" max="16384" width="9.140625" style="1"/>
  </cols>
  <sheetData>
    <row r="2" spans="2:12" x14ac:dyDescent="0.25">
      <c r="B2" s="1" t="s">
        <v>35</v>
      </c>
      <c r="C2" s="10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  <c r="I2" s="10">
        <v>7</v>
      </c>
      <c r="J2" s="10">
        <v>8</v>
      </c>
      <c r="K2" s="10">
        <v>9</v>
      </c>
      <c r="L2" s="10">
        <v>10</v>
      </c>
    </row>
    <row r="3" spans="2:12" x14ac:dyDescent="0.25">
      <c r="B3" s="1" t="s">
        <v>35</v>
      </c>
      <c r="C3" s="10">
        <v>1</v>
      </c>
      <c r="D3" s="10"/>
      <c r="E3" s="10"/>
      <c r="F3" s="10"/>
      <c r="G3" s="10">
        <v>2</v>
      </c>
      <c r="H3" s="10">
        <v>3</v>
      </c>
      <c r="I3" s="10">
        <v>4</v>
      </c>
      <c r="J3" s="10">
        <v>5</v>
      </c>
      <c r="K3" s="10">
        <v>6</v>
      </c>
      <c r="L3" s="10">
        <v>7</v>
      </c>
    </row>
    <row r="4" spans="2:12" ht="25.5" x14ac:dyDescent="0.25">
      <c r="B4" s="5" t="s">
        <v>7</v>
      </c>
      <c r="C4" s="2" t="s">
        <v>37</v>
      </c>
      <c r="D4" s="35" t="s">
        <v>43</v>
      </c>
      <c r="E4" s="36"/>
      <c r="F4" s="37"/>
      <c r="G4" s="35" t="s">
        <v>45</v>
      </c>
      <c r="H4" s="36"/>
      <c r="I4" s="36"/>
      <c r="J4" s="36"/>
      <c r="K4" s="36"/>
      <c r="L4" s="37"/>
    </row>
    <row r="5" spans="2:12" ht="48" x14ac:dyDescent="0.25">
      <c r="B5" s="6" t="s">
        <v>13</v>
      </c>
      <c r="C5" s="8"/>
      <c r="D5" s="9" t="s">
        <v>38</v>
      </c>
      <c r="E5" s="9" t="s">
        <v>39</v>
      </c>
      <c r="F5" s="9" t="s">
        <v>40</v>
      </c>
      <c r="G5" s="9"/>
      <c r="H5" s="9" t="s">
        <v>36</v>
      </c>
      <c r="I5" s="9" t="s">
        <v>15</v>
      </c>
      <c r="J5" s="9" t="s">
        <v>22</v>
      </c>
      <c r="K5" s="9" t="s">
        <v>23</v>
      </c>
      <c r="L5" s="9" t="s">
        <v>24</v>
      </c>
    </row>
    <row r="6" spans="2:12" x14ac:dyDescent="0.25">
      <c r="B6" s="3" t="s">
        <v>1</v>
      </c>
      <c r="C6" s="11" t="s">
        <v>25</v>
      </c>
      <c r="D6" s="11" t="s">
        <v>25</v>
      </c>
      <c r="E6" s="11" t="s">
        <v>25</v>
      </c>
      <c r="F6" s="11" t="s">
        <v>25</v>
      </c>
      <c r="G6" s="11" t="s">
        <v>26</v>
      </c>
      <c r="H6" s="11" t="s">
        <v>28</v>
      </c>
      <c r="I6" s="11" t="s">
        <v>27</v>
      </c>
      <c r="J6" s="11" t="s">
        <v>30</v>
      </c>
      <c r="K6" s="11" t="s">
        <v>32</v>
      </c>
      <c r="L6" s="11" t="s">
        <v>33</v>
      </c>
    </row>
    <row r="7" spans="2:12" x14ac:dyDescent="0.25">
      <c r="B7" s="29">
        <v>44287</v>
      </c>
      <c r="C7" s="12">
        <v>1534.2939999999999</v>
      </c>
      <c r="D7" s="12">
        <v>1356.6333333333334</v>
      </c>
      <c r="E7" s="12">
        <v>1800.7849999999999</v>
      </c>
      <c r="F7" s="12">
        <v>1021.59</v>
      </c>
      <c r="G7" s="4">
        <v>0</v>
      </c>
      <c r="H7" s="4">
        <v>139</v>
      </c>
      <c r="I7" s="4">
        <v>40900</v>
      </c>
      <c r="J7" s="30">
        <f>H7/I7</f>
        <v>3.3985330073349634E-3</v>
      </c>
      <c r="K7" s="12">
        <f>G7/86400000</f>
        <v>0</v>
      </c>
      <c r="L7" s="12">
        <f>100-K7</f>
        <v>100</v>
      </c>
    </row>
    <row r="8" spans="2:12" x14ac:dyDescent="0.25">
      <c r="B8" s="19">
        <v>44288</v>
      </c>
      <c r="C8" s="12">
        <v>1493.568</v>
      </c>
      <c r="D8" s="12">
        <v>1206.1666666666667</v>
      </c>
      <c r="E8" s="12">
        <v>1924.67</v>
      </c>
      <c r="F8" s="12">
        <v>1028.03</v>
      </c>
      <c r="G8" s="4">
        <v>0</v>
      </c>
      <c r="H8" s="4">
        <v>10</v>
      </c>
      <c r="I8" s="4">
        <v>6480</v>
      </c>
      <c r="J8" s="30">
        <f t="shared" ref="J8:J36" si="0">H8/I8</f>
        <v>1.5432098765432098E-3</v>
      </c>
      <c r="K8" s="12">
        <f t="shared" ref="K8:K36" si="1">G8/86400000</f>
        <v>0</v>
      </c>
      <c r="L8" s="12">
        <f t="shared" ref="L8:L36" si="2">100-K8</f>
        <v>100</v>
      </c>
    </row>
    <row r="9" spans="2:12" x14ac:dyDescent="0.25">
      <c r="B9" s="19">
        <v>44289</v>
      </c>
      <c r="C9" s="12">
        <v>1432.1</v>
      </c>
      <c r="D9" s="12">
        <v>1221.0766666666666</v>
      </c>
      <c r="E9" s="12">
        <v>1748.635</v>
      </c>
      <c r="F9" s="12">
        <v>1035.48</v>
      </c>
      <c r="G9" s="4">
        <v>0</v>
      </c>
      <c r="H9" s="4">
        <v>8</v>
      </c>
      <c r="I9" s="4">
        <v>5641</v>
      </c>
      <c r="J9" s="30">
        <f t="shared" si="0"/>
        <v>1.4181882644921113E-3</v>
      </c>
      <c r="K9" s="12">
        <f t="shared" si="1"/>
        <v>0</v>
      </c>
      <c r="L9" s="12">
        <f t="shared" si="2"/>
        <v>100</v>
      </c>
    </row>
    <row r="10" spans="2:12" x14ac:dyDescent="0.25">
      <c r="B10" s="29">
        <v>44290</v>
      </c>
      <c r="C10" s="12">
        <v>1554.836</v>
      </c>
      <c r="D10" s="12">
        <v>1379.0766666666666</v>
      </c>
      <c r="E10" s="12">
        <v>1818.4749999999999</v>
      </c>
      <c r="F10" s="12">
        <v>1024.54</v>
      </c>
      <c r="G10" s="4">
        <v>0</v>
      </c>
      <c r="H10" s="4">
        <v>178</v>
      </c>
      <c r="I10" s="4">
        <v>43839</v>
      </c>
      <c r="J10" s="30">
        <f t="shared" si="0"/>
        <v>4.0603115946987846E-3</v>
      </c>
      <c r="K10" s="12">
        <f t="shared" si="1"/>
        <v>0</v>
      </c>
      <c r="L10" s="12">
        <f t="shared" si="2"/>
        <v>100</v>
      </c>
    </row>
    <row r="11" spans="2:12" x14ac:dyDescent="0.25">
      <c r="B11" s="29">
        <v>44291</v>
      </c>
      <c r="C11" s="12">
        <v>1460.6179999999999</v>
      </c>
      <c r="D11" s="12">
        <v>1295.2266666666667</v>
      </c>
      <c r="E11" s="12">
        <v>1708.7049999999999</v>
      </c>
      <c r="F11" s="12">
        <v>1020.5</v>
      </c>
      <c r="G11" s="4">
        <v>0</v>
      </c>
      <c r="H11" s="4">
        <v>147</v>
      </c>
      <c r="I11" s="4">
        <v>39441</v>
      </c>
      <c r="J11" s="30">
        <f t="shared" si="0"/>
        <v>3.7270860272305469E-3</v>
      </c>
      <c r="K11" s="12">
        <f t="shared" si="1"/>
        <v>0</v>
      </c>
      <c r="L11" s="12">
        <f t="shared" si="2"/>
        <v>100</v>
      </c>
    </row>
    <row r="12" spans="2:12" x14ac:dyDescent="0.25">
      <c r="B12" s="29">
        <v>44292</v>
      </c>
      <c r="C12" s="12">
        <v>1515.9280000000001</v>
      </c>
      <c r="D12" s="12">
        <v>1335.3500000000001</v>
      </c>
      <c r="E12" s="12">
        <v>1786.7950000000001</v>
      </c>
      <c r="F12" s="12">
        <v>1025.5899999999999</v>
      </c>
      <c r="G12" s="4">
        <v>0</v>
      </c>
      <c r="H12" s="4">
        <v>125</v>
      </c>
      <c r="I12" s="4">
        <v>35789</v>
      </c>
      <c r="J12" s="30">
        <f t="shared" si="0"/>
        <v>3.4926932856464278E-3</v>
      </c>
      <c r="K12" s="12">
        <f t="shared" si="1"/>
        <v>0</v>
      </c>
      <c r="L12" s="12">
        <f t="shared" si="2"/>
        <v>100</v>
      </c>
    </row>
    <row r="13" spans="2:12" x14ac:dyDescent="0.25">
      <c r="B13" s="29">
        <v>44293</v>
      </c>
      <c r="C13" s="12">
        <v>1461.3560000000002</v>
      </c>
      <c r="D13" s="12">
        <v>1305.5033333333333</v>
      </c>
      <c r="E13" s="12">
        <v>1695.135</v>
      </c>
      <c r="F13" s="12">
        <v>1021.66</v>
      </c>
      <c r="G13" s="4">
        <v>0</v>
      </c>
      <c r="H13" s="4">
        <v>143</v>
      </c>
      <c r="I13" s="4">
        <v>36122</v>
      </c>
      <c r="J13" s="30">
        <f t="shared" si="0"/>
        <v>3.9588062676485245E-3</v>
      </c>
      <c r="K13" s="12">
        <f t="shared" si="1"/>
        <v>0</v>
      </c>
      <c r="L13" s="12">
        <f t="shared" si="2"/>
        <v>100</v>
      </c>
    </row>
    <row r="14" spans="2:12" x14ac:dyDescent="0.25">
      <c r="B14" s="29">
        <v>44294</v>
      </c>
      <c r="C14" s="12">
        <v>1450.0619999999999</v>
      </c>
      <c r="D14" s="12">
        <v>1291.8133333333333</v>
      </c>
      <c r="E14" s="12">
        <v>1687.4349999999999</v>
      </c>
      <c r="F14" s="12">
        <v>1018.7</v>
      </c>
      <c r="G14" s="4">
        <v>0</v>
      </c>
      <c r="H14" s="4">
        <v>119</v>
      </c>
      <c r="I14" s="4">
        <v>35474</v>
      </c>
      <c r="J14" s="30">
        <f t="shared" si="0"/>
        <v>3.3545695438913009E-3</v>
      </c>
      <c r="K14" s="12">
        <f t="shared" si="1"/>
        <v>0</v>
      </c>
      <c r="L14" s="12">
        <f t="shared" si="2"/>
        <v>100</v>
      </c>
    </row>
    <row r="15" spans="2:12" x14ac:dyDescent="0.25">
      <c r="B15" s="19">
        <v>44295</v>
      </c>
      <c r="C15" s="12">
        <v>1386.6259999999997</v>
      </c>
      <c r="D15" s="12">
        <v>1218.1766666666667</v>
      </c>
      <c r="E15" s="12">
        <v>1639.3</v>
      </c>
      <c r="F15" s="12">
        <v>1024.8800000000001</v>
      </c>
      <c r="G15" s="4">
        <v>0</v>
      </c>
      <c r="H15" s="4">
        <v>19</v>
      </c>
      <c r="I15" s="4">
        <v>6101</v>
      </c>
      <c r="J15" s="30">
        <f t="shared" si="0"/>
        <v>3.1142435666284217E-3</v>
      </c>
      <c r="K15" s="12">
        <f t="shared" si="1"/>
        <v>0</v>
      </c>
      <c r="L15" s="12">
        <f t="shared" si="2"/>
        <v>100</v>
      </c>
    </row>
    <row r="16" spans="2:12" x14ac:dyDescent="0.25">
      <c r="B16" s="19">
        <v>44296</v>
      </c>
      <c r="C16" s="12">
        <v>1400.3579999999999</v>
      </c>
      <c r="D16" s="12">
        <v>1211.46</v>
      </c>
      <c r="E16" s="12">
        <v>1683.7049999999999</v>
      </c>
      <c r="F16" s="12">
        <v>1028.21</v>
      </c>
      <c r="G16" s="4">
        <v>0</v>
      </c>
      <c r="H16" s="4">
        <v>8</v>
      </c>
      <c r="I16" s="4">
        <v>4643</v>
      </c>
      <c r="J16" s="30">
        <f t="shared" si="0"/>
        <v>1.7230239069567091E-3</v>
      </c>
      <c r="K16" s="12">
        <f t="shared" si="1"/>
        <v>0</v>
      </c>
      <c r="L16" s="12">
        <f t="shared" si="2"/>
        <v>100</v>
      </c>
    </row>
    <row r="17" spans="2:12" x14ac:dyDescent="0.25">
      <c r="B17" s="29">
        <v>44297</v>
      </c>
      <c r="C17" s="12">
        <v>1537.674</v>
      </c>
      <c r="D17" s="12">
        <v>1405.47</v>
      </c>
      <c r="E17" s="12">
        <v>1735.98</v>
      </c>
      <c r="F17" s="12">
        <v>1109.6099999999999</v>
      </c>
      <c r="G17" s="4">
        <v>0</v>
      </c>
      <c r="H17" s="4">
        <v>413</v>
      </c>
      <c r="I17" s="4">
        <v>40690</v>
      </c>
      <c r="J17" s="30">
        <f t="shared" si="0"/>
        <v>1.0149913983779799E-2</v>
      </c>
      <c r="K17" s="12">
        <f t="shared" si="1"/>
        <v>0</v>
      </c>
      <c r="L17" s="12">
        <f t="shared" si="2"/>
        <v>100</v>
      </c>
    </row>
    <row r="18" spans="2:12" x14ac:dyDescent="0.25">
      <c r="B18" s="29">
        <v>44298</v>
      </c>
      <c r="C18" s="12">
        <v>1586.91</v>
      </c>
      <c r="D18" s="12">
        <v>1439.7366666666667</v>
      </c>
      <c r="E18" s="12">
        <v>1807.67</v>
      </c>
      <c r="F18" s="12">
        <v>1116.3</v>
      </c>
      <c r="G18" s="4">
        <v>0</v>
      </c>
      <c r="H18" s="4">
        <v>505</v>
      </c>
      <c r="I18" s="4">
        <v>36711</v>
      </c>
      <c r="J18" s="30">
        <f t="shared" si="0"/>
        <v>1.3756094903434938E-2</v>
      </c>
      <c r="K18" s="12">
        <f t="shared" si="1"/>
        <v>0</v>
      </c>
      <c r="L18" s="12">
        <f t="shared" si="2"/>
        <v>100</v>
      </c>
    </row>
    <row r="19" spans="2:12" x14ac:dyDescent="0.25">
      <c r="B19" s="29">
        <v>44299</v>
      </c>
      <c r="C19" s="12">
        <v>1503.7739999999999</v>
      </c>
      <c r="D19" s="12">
        <v>1286.0433333333333</v>
      </c>
      <c r="E19" s="12">
        <v>1830.37</v>
      </c>
      <c r="F19" s="12">
        <v>1022.23</v>
      </c>
      <c r="G19" s="4">
        <v>0</v>
      </c>
      <c r="H19" s="4">
        <v>131</v>
      </c>
      <c r="I19" s="4">
        <v>34429</v>
      </c>
      <c r="J19" s="30">
        <f t="shared" si="0"/>
        <v>3.8049318888146622E-3</v>
      </c>
      <c r="K19" s="12">
        <f t="shared" si="1"/>
        <v>0</v>
      </c>
      <c r="L19" s="12">
        <f t="shared" si="2"/>
        <v>100</v>
      </c>
    </row>
    <row r="20" spans="2:12" x14ac:dyDescent="0.25">
      <c r="B20" s="29">
        <v>44300</v>
      </c>
      <c r="C20" s="12">
        <v>1511.68</v>
      </c>
      <c r="D20" s="12">
        <v>1308.97</v>
      </c>
      <c r="E20" s="12">
        <v>1815.7449999999999</v>
      </c>
      <c r="F20" s="12">
        <v>1023.39</v>
      </c>
      <c r="G20" s="4">
        <v>0</v>
      </c>
      <c r="H20" s="4">
        <v>139</v>
      </c>
      <c r="I20" s="4">
        <v>32978</v>
      </c>
      <c r="J20" s="30">
        <f t="shared" si="0"/>
        <v>4.2149311662320332E-3</v>
      </c>
      <c r="K20" s="12">
        <f t="shared" si="1"/>
        <v>0</v>
      </c>
      <c r="L20" s="12">
        <f t="shared" si="2"/>
        <v>100</v>
      </c>
    </row>
    <row r="21" spans="2:12" x14ac:dyDescent="0.25">
      <c r="B21" s="29">
        <v>44301</v>
      </c>
      <c r="C21" s="12">
        <v>1550.0239999999999</v>
      </c>
      <c r="D21" s="12">
        <v>1307.7266666666667</v>
      </c>
      <c r="E21" s="12">
        <v>1913.4699999999998</v>
      </c>
      <c r="F21" s="12">
        <v>1022.39</v>
      </c>
      <c r="G21" s="4">
        <v>0</v>
      </c>
      <c r="H21" s="4">
        <v>103</v>
      </c>
      <c r="I21" s="4">
        <v>25836</v>
      </c>
      <c r="J21" s="30">
        <f t="shared" si="0"/>
        <v>3.9866852453940239E-3</v>
      </c>
      <c r="K21" s="12">
        <f t="shared" si="1"/>
        <v>0</v>
      </c>
      <c r="L21" s="12">
        <f t="shared" si="2"/>
        <v>100</v>
      </c>
    </row>
    <row r="22" spans="2:12" x14ac:dyDescent="0.25">
      <c r="B22" s="19">
        <v>44302</v>
      </c>
      <c r="C22" s="12">
        <v>1512.5320000000002</v>
      </c>
      <c r="D22" s="12">
        <v>1214.4966666666667</v>
      </c>
      <c r="E22" s="12">
        <v>1959.585</v>
      </c>
      <c r="F22" s="12">
        <v>1041.8499999999999</v>
      </c>
      <c r="G22" s="4">
        <v>0</v>
      </c>
      <c r="H22" s="4">
        <v>24</v>
      </c>
      <c r="I22" s="4">
        <v>3572</v>
      </c>
      <c r="J22" s="30">
        <f t="shared" si="0"/>
        <v>6.7189249720044789E-3</v>
      </c>
      <c r="K22" s="12">
        <f t="shared" si="1"/>
        <v>0</v>
      </c>
      <c r="L22" s="12">
        <f t="shared" si="2"/>
        <v>100</v>
      </c>
    </row>
    <row r="23" spans="2:12" x14ac:dyDescent="0.25">
      <c r="B23" s="19">
        <v>44303</v>
      </c>
      <c r="C23" s="12">
        <v>1625.578</v>
      </c>
      <c r="D23" s="12">
        <v>1249.21</v>
      </c>
      <c r="E23" s="12">
        <v>2190.13</v>
      </c>
      <c r="F23" s="12">
        <v>1052.32</v>
      </c>
      <c r="G23" s="4">
        <v>0</v>
      </c>
      <c r="H23" s="4">
        <v>2</v>
      </c>
      <c r="I23" s="4">
        <v>1794</v>
      </c>
      <c r="J23" s="30">
        <f t="shared" si="0"/>
        <v>1.1148272017837235E-3</v>
      </c>
      <c r="K23" s="12">
        <f t="shared" si="1"/>
        <v>0</v>
      </c>
      <c r="L23" s="12">
        <f t="shared" si="2"/>
        <v>100</v>
      </c>
    </row>
    <row r="24" spans="2:12" x14ac:dyDescent="0.25">
      <c r="B24" s="29">
        <v>44304</v>
      </c>
      <c r="C24" s="12">
        <v>1480.0540000000001</v>
      </c>
      <c r="D24" s="12">
        <v>1213.5233333333333</v>
      </c>
      <c r="E24" s="12">
        <v>1879.8500000000001</v>
      </c>
      <c r="F24" s="12">
        <v>1044.44</v>
      </c>
      <c r="G24" s="4">
        <v>0</v>
      </c>
      <c r="H24" s="4">
        <v>23</v>
      </c>
      <c r="I24" s="4">
        <v>3575</v>
      </c>
      <c r="J24" s="30">
        <f t="shared" si="0"/>
        <v>6.4335664335664336E-3</v>
      </c>
      <c r="K24" s="12">
        <f t="shared" si="1"/>
        <v>0</v>
      </c>
      <c r="L24" s="12">
        <f t="shared" si="2"/>
        <v>100</v>
      </c>
    </row>
    <row r="25" spans="2:12" x14ac:dyDescent="0.25">
      <c r="B25" s="29">
        <v>44305</v>
      </c>
      <c r="C25" s="12">
        <v>1557.1600000000003</v>
      </c>
      <c r="D25" s="12">
        <v>1305.97</v>
      </c>
      <c r="E25" s="12">
        <v>1933.9450000000002</v>
      </c>
      <c r="F25" s="12">
        <v>1025.0899999999999</v>
      </c>
      <c r="G25" s="4">
        <v>0</v>
      </c>
      <c r="H25" s="4">
        <v>183</v>
      </c>
      <c r="I25" s="4">
        <v>36421</v>
      </c>
      <c r="J25" s="30">
        <f t="shared" si="0"/>
        <v>5.024573734933143E-3</v>
      </c>
      <c r="K25" s="12">
        <f t="shared" si="1"/>
        <v>0</v>
      </c>
      <c r="L25" s="12">
        <f t="shared" si="2"/>
        <v>100</v>
      </c>
    </row>
    <row r="26" spans="2:12" x14ac:dyDescent="0.25">
      <c r="B26" s="29">
        <v>44306</v>
      </c>
      <c r="C26" s="12">
        <v>1528.4739999999997</v>
      </c>
      <c r="D26" s="12">
        <v>1287.6866666666667</v>
      </c>
      <c r="E26" s="12">
        <v>1889.6549999999997</v>
      </c>
      <c r="F26" s="12">
        <v>1024.6500000000001</v>
      </c>
      <c r="G26" s="4">
        <v>0</v>
      </c>
      <c r="H26" s="4">
        <v>185</v>
      </c>
      <c r="I26" s="4">
        <v>34041</v>
      </c>
      <c r="J26" s="30">
        <f t="shared" si="0"/>
        <v>5.4346229546723065E-3</v>
      </c>
      <c r="K26" s="12">
        <f t="shared" si="1"/>
        <v>0</v>
      </c>
      <c r="L26" s="12">
        <f t="shared" si="2"/>
        <v>100</v>
      </c>
    </row>
    <row r="27" spans="2:12" x14ac:dyDescent="0.25">
      <c r="B27" s="29">
        <v>44307</v>
      </c>
      <c r="C27" s="12">
        <v>1499.4380000000001</v>
      </c>
      <c r="D27" s="12">
        <v>1275.0766666666666</v>
      </c>
      <c r="E27" s="12">
        <v>1835.98</v>
      </c>
      <c r="F27" s="12">
        <v>1025.1500000000001</v>
      </c>
      <c r="G27" s="4">
        <v>0</v>
      </c>
      <c r="H27" s="4">
        <v>113</v>
      </c>
      <c r="I27" s="4">
        <v>31502</v>
      </c>
      <c r="J27" s="30">
        <f t="shared" si="0"/>
        <v>3.5870738365818043E-3</v>
      </c>
      <c r="K27" s="12">
        <f t="shared" si="1"/>
        <v>0</v>
      </c>
      <c r="L27" s="12">
        <f t="shared" si="2"/>
        <v>100</v>
      </c>
    </row>
    <row r="28" spans="2:12" x14ac:dyDescent="0.25">
      <c r="B28" s="29">
        <v>44308</v>
      </c>
      <c r="C28" s="12">
        <v>1671.414</v>
      </c>
      <c r="D28" s="12">
        <v>1579.5900000000001</v>
      </c>
      <c r="E28" s="12">
        <v>1809.15</v>
      </c>
      <c r="F28" s="12">
        <v>1381.29</v>
      </c>
      <c r="G28" s="4">
        <v>0</v>
      </c>
      <c r="H28" s="4">
        <v>558</v>
      </c>
      <c r="I28" s="4">
        <v>29240</v>
      </c>
      <c r="J28" s="30">
        <f t="shared" si="0"/>
        <v>1.908344733242134E-2</v>
      </c>
      <c r="K28" s="12">
        <f t="shared" si="1"/>
        <v>0</v>
      </c>
      <c r="L28" s="12">
        <f t="shared" si="2"/>
        <v>100</v>
      </c>
    </row>
    <row r="29" spans="2:12" x14ac:dyDescent="0.25">
      <c r="B29" s="19">
        <v>44309</v>
      </c>
      <c r="C29" s="12">
        <v>1442.4839999999999</v>
      </c>
      <c r="D29" s="12">
        <v>1216.96</v>
      </c>
      <c r="E29" s="12">
        <v>1780.77</v>
      </c>
      <c r="F29" s="12">
        <v>1037.3699999999999</v>
      </c>
      <c r="G29" s="4">
        <v>0</v>
      </c>
      <c r="H29" s="4">
        <v>8</v>
      </c>
      <c r="I29" s="4">
        <v>4951</v>
      </c>
      <c r="J29" s="30">
        <f t="shared" si="0"/>
        <v>1.6158351848111492E-3</v>
      </c>
      <c r="K29" s="12">
        <f t="shared" si="1"/>
        <v>0</v>
      </c>
      <c r="L29" s="12">
        <f t="shared" si="2"/>
        <v>100</v>
      </c>
    </row>
    <row r="30" spans="2:12" x14ac:dyDescent="0.25">
      <c r="B30" s="19">
        <v>44310</v>
      </c>
      <c r="C30" s="12">
        <v>1481.4820000000002</v>
      </c>
      <c r="D30" s="12">
        <v>1226.46</v>
      </c>
      <c r="E30" s="12">
        <v>1864.0150000000001</v>
      </c>
      <c r="F30" s="12">
        <v>1032.33</v>
      </c>
      <c r="G30" s="4">
        <v>0</v>
      </c>
      <c r="H30" s="4">
        <v>11</v>
      </c>
      <c r="I30" s="4">
        <v>3372</v>
      </c>
      <c r="J30" s="30">
        <f t="shared" si="0"/>
        <v>3.262158956109134E-3</v>
      </c>
      <c r="K30" s="12">
        <f t="shared" si="1"/>
        <v>0</v>
      </c>
      <c r="L30" s="12">
        <f t="shared" si="2"/>
        <v>100</v>
      </c>
    </row>
    <row r="31" spans="2:12" x14ac:dyDescent="0.25">
      <c r="B31" s="29">
        <v>44311</v>
      </c>
      <c r="C31" s="12">
        <v>1476.7840000000001</v>
      </c>
      <c r="D31" s="12">
        <v>1210.2966666666669</v>
      </c>
      <c r="E31" s="12">
        <v>1876.5149999999999</v>
      </c>
      <c r="F31" s="12">
        <v>1032.4100000000001</v>
      </c>
      <c r="G31" s="4">
        <v>0</v>
      </c>
      <c r="H31" s="4">
        <v>12</v>
      </c>
      <c r="I31" s="4">
        <v>4936</v>
      </c>
      <c r="J31" s="30">
        <f t="shared" si="0"/>
        <v>2.4311183144246355E-3</v>
      </c>
      <c r="K31" s="12">
        <f t="shared" si="1"/>
        <v>0</v>
      </c>
      <c r="L31" s="12">
        <f t="shared" si="2"/>
        <v>100</v>
      </c>
    </row>
    <row r="32" spans="2:12" x14ac:dyDescent="0.25">
      <c r="B32" s="29">
        <v>44312</v>
      </c>
      <c r="C32" s="12">
        <v>1500.682</v>
      </c>
      <c r="D32" s="12">
        <v>1274.8</v>
      </c>
      <c r="E32" s="12">
        <v>1839.5050000000001</v>
      </c>
      <c r="F32" s="12">
        <v>1022.09</v>
      </c>
      <c r="G32" s="4">
        <v>0</v>
      </c>
      <c r="H32" s="4">
        <v>148</v>
      </c>
      <c r="I32" s="4">
        <v>35536</v>
      </c>
      <c r="J32" s="30">
        <f t="shared" si="0"/>
        <v>4.164790634849167E-3</v>
      </c>
      <c r="K32" s="12">
        <f t="shared" si="1"/>
        <v>0</v>
      </c>
      <c r="L32" s="12">
        <f t="shared" si="2"/>
        <v>100</v>
      </c>
    </row>
    <row r="33" spans="2:12" x14ac:dyDescent="0.25">
      <c r="B33" s="29">
        <v>44313</v>
      </c>
      <c r="C33" s="12">
        <v>1494.7339999999999</v>
      </c>
      <c r="D33" s="12">
        <v>1281.7366666666667</v>
      </c>
      <c r="E33" s="12">
        <v>1814.23</v>
      </c>
      <c r="F33" s="12">
        <v>1022.14</v>
      </c>
      <c r="G33" s="4">
        <v>0</v>
      </c>
      <c r="H33" s="4">
        <v>147</v>
      </c>
      <c r="I33" s="4">
        <v>34382</v>
      </c>
      <c r="J33" s="30">
        <f t="shared" si="0"/>
        <v>4.2754929905182947E-3</v>
      </c>
      <c r="K33" s="12">
        <f t="shared" si="1"/>
        <v>0</v>
      </c>
      <c r="L33" s="12">
        <f t="shared" si="2"/>
        <v>100</v>
      </c>
    </row>
    <row r="34" spans="2:12" x14ac:dyDescent="0.25">
      <c r="B34" s="29">
        <v>44314</v>
      </c>
      <c r="C34" s="12">
        <v>1484.0679999999998</v>
      </c>
      <c r="D34" s="12">
        <v>1288.2233333333334</v>
      </c>
      <c r="E34" s="12">
        <v>1777.835</v>
      </c>
      <c r="F34" s="12">
        <v>1022.73</v>
      </c>
      <c r="G34" s="4">
        <v>0</v>
      </c>
      <c r="H34" s="4">
        <v>118</v>
      </c>
      <c r="I34" s="4">
        <v>33626</v>
      </c>
      <c r="J34" s="30">
        <f t="shared" si="0"/>
        <v>3.5091893177898056E-3</v>
      </c>
      <c r="K34" s="12">
        <f t="shared" si="1"/>
        <v>0</v>
      </c>
      <c r="L34" s="12">
        <f t="shared" si="2"/>
        <v>100</v>
      </c>
    </row>
    <row r="35" spans="2:12" x14ac:dyDescent="0.25">
      <c r="B35" s="29">
        <v>44315</v>
      </c>
      <c r="C35" s="12">
        <v>1478.444</v>
      </c>
      <c r="D35" s="12">
        <v>1279.27</v>
      </c>
      <c r="E35" s="12">
        <v>1777.2049999999999</v>
      </c>
      <c r="F35" s="12">
        <v>1022.97</v>
      </c>
      <c r="G35" s="4">
        <v>0</v>
      </c>
      <c r="H35" s="4">
        <v>158</v>
      </c>
      <c r="I35" s="4">
        <v>34814</v>
      </c>
      <c r="J35" s="30">
        <f t="shared" si="0"/>
        <v>4.538404090308497E-3</v>
      </c>
      <c r="K35" s="12">
        <f t="shared" si="1"/>
        <v>0</v>
      </c>
      <c r="L35" s="12">
        <f t="shared" si="2"/>
        <v>100</v>
      </c>
    </row>
    <row r="36" spans="2:12" x14ac:dyDescent="0.25">
      <c r="B36" s="19">
        <v>44316</v>
      </c>
      <c r="C36" s="12">
        <v>1447.8679999999999</v>
      </c>
      <c r="D36" s="12">
        <v>1215.7133333333334</v>
      </c>
      <c r="E36" s="12">
        <v>1796.1</v>
      </c>
      <c r="F36" s="12">
        <v>1029.5999999999999</v>
      </c>
      <c r="G36" s="4">
        <v>1200000</v>
      </c>
      <c r="H36" s="4">
        <v>16</v>
      </c>
      <c r="I36" s="4">
        <v>6032</v>
      </c>
      <c r="J36" s="30">
        <f t="shared" si="0"/>
        <v>2.6525198938992041E-3</v>
      </c>
      <c r="K36" s="12">
        <f t="shared" si="1"/>
        <v>1.3888888888888888E-2</v>
      </c>
      <c r="L36" s="12">
        <f t="shared" si="2"/>
        <v>99.986111111111114</v>
      </c>
    </row>
    <row r="37" spans="2:12" x14ac:dyDescent="0.25">
      <c r="B37" s="14" t="s">
        <v>2</v>
      </c>
      <c r="C37" s="15">
        <v>225305.02000000002</v>
      </c>
      <c r="D37" s="15">
        <v>116062.33</v>
      </c>
      <c r="E37" s="15">
        <v>109242.69</v>
      </c>
      <c r="F37" s="15">
        <v>31359.529999999995</v>
      </c>
      <c r="G37" s="15">
        <f>SUM(G7:G36)</f>
        <v>1200000</v>
      </c>
      <c r="H37" s="15">
        <v>3893</v>
      </c>
      <c r="I37" s="15">
        <v>722868</v>
      </c>
      <c r="J37" s="28" t="s">
        <v>34</v>
      </c>
      <c r="K37" s="16" t="s">
        <v>34</v>
      </c>
      <c r="L37" s="16" t="s">
        <v>34</v>
      </c>
    </row>
    <row r="38" spans="2:12" ht="25.5" x14ac:dyDescent="0.25">
      <c r="B38" s="18" t="s">
        <v>3</v>
      </c>
      <c r="C38" s="17">
        <v>1502.0334666666668</v>
      </c>
      <c r="D38" s="17">
        <v>1289.5814444444443</v>
      </c>
      <c r="E38" s="17">
        <v>1820.7115000000001</v>
      </c>
      <c r="F38" s="17">
        <v>1045.3176666666666</v>
      </c>
      <c r="G38" s="17">
        <f t="shared" ref="G38" si="3">AVERAGE(G7:G36)</f>
        <v>40000</v>
      </c>
      <c r="H38" s="21">
        <v>129.76666666666668</v>
      </c>
      <c r="I38" s="21">
        <v>24095.599999999999</v>
      </c>
      <c r="J38" s="31">
        <f>AVERAGE(J7:J36)</f>
        <v>4.6516589459133202E-3</v>
      </c>
      <c r="K38" s="17">
        <f>AVERAGE(K7:K36)</f>
        <v>4.6296296296296293E-4</v>
      </c>
      <c r="L38" s="17">
        <f>AVERAGE(L7:L36)</f>
        <v>99.999537037037044</v>
      </c>
    </row>
    <row r="41" spans="2:12" hidden="1" x14ac:dyDescent="0.25">
      <c r="B41" s="1" t="s">
        <v>35</v>
      </c>
      <c r="C41" s="10">
        <v>1</v>
      </c>
      <c r="D41" s="10">
        <v>2</v>
      </c>
      <c r="E41" s="10">
        <v>3</v>
      </c>
      <c r="F41" s="10">
        <v>4</v>
      </c>
      <c r="G41" s="10">
        <v>5</v>
      </c>
      <c r="H41" s="10">
        <v>6</v>
      </c>
      <c r="I41" s="10">
        <v>7</v>
      </c>
      <c r="J41" s="10">
        <v>8</v>
      </c>
      <c r="K41" s="10">
        <v>9</v>
      </c>
      <c r="L41" s="10">
        <v>10</v>
      </c>
    </row>
    <row r="42" spans="2:12" hidden="1" x14ac:dyDescent="0.25">
      <c r="B42" s="1" t="s">
        <v>35</v>
      </c>
      <c r="C42" s="10">
        <v>1</v>
      </c>
      <c r="D42" s="10"/>
      <c r="E42" s="10"/>
      <c r="F42" s="10"/>
      <c r="G42" s="10">
        <v>2</v>
      </c>
      <c r="H42" s="10">
        <v>3</v>
      </c>
      <c r="I42" s="10">
        <v>4</v>
      </c>
      <c r="J42" s="10">
        <v>5</v>
      </c>
      <c r="K42" s="10">
        <v>6</v>
      </c>
      <c r="L42" s="10">
        <v>7</v>
      </c>
    </row>
    <row r="43" spans="2:12" ht="25.5" x14ac:dyDescent="0.25">
      <c r="B43" s="5" t="s">
        <v>7</v>
      </c>
      <c r="C43" s="2" t="s">
        <v>37</v>
      </c>
      <c r="D43" s="35" t="s">
        <v>43</v>
      </c>
      <c r="E43" s="36"/>
      <c r="F43" s="37"/>
      <c r="G43" s="35" t="s">
        <v>45</v>
      </c>
      <c r="H43" s="36"/>
      <c r="I43" s="36"/>
      <c r="J43" s="36"/>
      <c r="K43" s="36"/>
      <c r="L43" s="37"/>
    </row>
    <row r="44" spans="2:12" ht="48" x14ac:dyDescent="0.25">
      <c r="B44" s="6" t="s">
        <v>13</v>
      </c>
      <c r="C44" s="8"/>
      <c r="D44" s="9" t="s">
        <v>38</v>
      </c>
      <c r="E44" s="9" t="s">
        <v>39</v>
      </c>
      <c r="F44" s="9" t="s">
        <v>40</v>
      </c>
      <c r="G44" s="9"/>
      <c r="H44" s="9" t="s">
        <v>36</v>
      </c>
      <c r="I44" s="9" t="s">
        <v>15</v>
      </c>
      <c r="J44" s="9" t="s">
        <v>22</v>
      </c>
      <c r="K44" s="9" t="s">
        <v>23</v>
      </c>
      <c r="L44" s="9" t="s">
        <v>24</v>
      </c>
    </row>
    <row r="45" spans="2:12" x14ac:dyDescent="0.25">
      <c r="B45" s="3" t="s">
        <v>1</v>
      </c>
      <c r="C45" s="11" t="s">
        <v>25</v>
      </c>
      <c r="D45" s="11" t="s">
        <v>25</v>
      </c>
      <c r="E45" s="11" t="s">
        <v>25</v>
      </c>
      <c r="F45" s="11" t="s">
        <v>25</v>
      </c>
      <c r="G45" s="11" t="s">
        <v>26</v>
      </c>
      <c r="H45" s="11" t="s">
        <v>28</v>
      </c>
      <c r="I45" s="11" t="s">
        <v>27</v>
      </c>
      <c r="J45" s="11" t="s">
        <v>30</v>
      </c>
      <c r="K45" s="11" t="s">
        <v>32</v>
      </c>
      <c r="L45" s="11" t="s">
        <v>33</v>
      </c>
    </row>
    <row r="46" spans="2:12" x14ac:dyDescent="0.25">
      <c r="B46" s="19">
        <v>44317</v>
      </c>
      <c r="C46" s="12">
        <v>1532.6299999999999</v>
      </c>
      <c r="D46" s="13">
        <v>1299.2033333333331</v>
      </c>
      <c r="E46" s="12">
        <v>1882.77</v>
      </c>
      <c r="F46" s="12">
        <v>1041.57</v>
      </c>
      <c r="G46" s="4">
        <v>0</v>
      </c>
      <c r="H46" s="4">
        <v>13</v>
      </c>
      <c r="I46" s="4">
        <v>5258</v>
      </c>
      <c r="J46" s="30">
        <f>H46/I46</f>
        <v>2.4724229745150248E-3</v>
      </c>
      <c r="K46" s="12">
        <f>G46/86400000</f>
        <v>0</v>
      </c>
      <c r="L46" s="12">
        <f>100-K46</f>
        <v>100</v>
      </c>
    </row>
    <row r="47" spans="2:12" x14ac:dyDescent="0.25">
      <c r="B47" s="29">
        <v>44318</v>
      </c>
      <c r="C47" s="12">
        <v>1565.4159999999997</v>
      </c>
      <c r="D47" s="13">
        <v>1350.82</v>
      </c>
      <c r="E47" s="12">
        <v>1887.31</v>
      </c>
      <c r="F47" s="12">
        <v>1022.86</v>
      </c>
      <c r="G47" s="4">
        <v>0</v>
      </c>
      <c r="H47" s="4">
        <v>174</v>
      </c>
      <c r="I47" s="4">
        <v>48370</v>
      </c>
      <c r="J47" s="30">
        <f t="shared" ref="J47:J74" si="4">H47/I47</f>
        <v>3.5972710357659705E-3</v>
      </c>
      <c r="K47" s="12">
        <f t="shared" ref="K47:K74" si="5">G47/86400000</f>
        <v>0</v>
      </c>
      <c r="L47" s="12">
        <f t="shared" ref="L47:L74" si="6">100-K47</f>
        <v>100</v>
      </c>
    </row>
    <row r="48" spans="2:12" x14ac:dyDescent="0.25">
      <c r="B48" s="20">
        <v>44319</v>
      </c>
      <c r="C48" s="12">
        <v>1503.5740000000001</v>
      </c>
      <c r="D48" s="13">
        <v>1311.7633333333333</v>
      </c>
      <c r="E48" s="12">
        <v>1791.29</v>
      </c>
      <c r="F48" s="12">
        <v>1023.18</v>
      </c>
      <c r="G48" s="4">
        <v>0</v>
      </c>
      <c r="H48" s="4">
        <v>153</v>
      </c>
      <c r="I48" s="4">
        <v>40857</v>
      </c>
      <c r="J48" s="30">
        <f t="shared" si="4"/>
        <v>3.7447683383508333E-3</v>
      </c>
      <c r="K48" s="12">
        <f t="shared" si="5"/>
        <v>0</v>
      </c>
      <c r="L48" s="12">
        <f t="shared" si="6"/>
        <v>100</v>
      </c>
    </row>
    <row r="49" spans="2:12" x14ac:dyDescent="0.25">
      <c r="B49" s="20">
        <v>44320</v>
      </c>
      <c r="C49" s="12">
        <v>1609.2060000000001</v>
      </c>
      <c r="D49" s="13">
        <v>1469.6599999999999</v>
      </c>
      <c r="E49" s="12">
        <v>1818.5250000000001</v>
      </c>
      <c r="F49" s="12">
        <v>1204.74</v>
      </c>
      <c r="G49" s="4">
        <v>0</v>
      </c>
      <c r="H49" s="4">
        <v>519</v>
      </c>
      <c r="I49" s="4">
        <v>38350</v>
      </c>
      <c r="J49" s="30">
        <f t="shared" si="4"/>
        <v>1.3533246414602346E-2</v>
      </c>
      <c r="K49" s="12">
        <f t="shared" si="5"/>
        <v>0</v>
      </c>
      <c r="L49" s="12">
        <f t="shared" si="6"/>
        <v>100</v>
      </c>
    </row>
    <row r="50" spans="2:12" x14ac:dyDescent="0.25">
      <c r="B50" s="20">
        <v>44321</v>
      </c>
      <c r="C50" s="12">
        <v>1506.1879999999999</v>
      </c>
      <c r="D50" s="13">
        <v>1300.7166666666665</v>
      </c>
      <c r="E50" s="12">
        <v>1814.395</v>
      </c>
      <c r="F50" s="12">
        <v>1039.5999999999999</v>
      </c>
      <c r="G50" s="4">
        <v>0</v>
      </c>
      <c r="H50" s="4">
        <v>139</v>
      </c>
      <c r="I50" s="4">
        <v>36188</v>
      </c>
      <c r="J50" s="30">
        <f t="shared" si="4"/>
        <v>3.8410522825245937E-3</v>
      </c>
      <c r="K50" s="12">
        <f t="shared" si="5"/>
        <v>0</v>
      </c>
      <c r="L50" s="12">
        <f t="shared" si="6"/>
        <v>100</v>
      </c>
    </row>
    <row r="51" spans="2:12" x14ac:dyDescent="0.25">
      <c r="B51" s="20">
        <v>44322</v>
      </c>
      <c r="C51" s="12">
        <v>1486.3679999999999</v>
      </c>
      <c r="D51" s="13">
        <v>1298.8133333333333</v>
      </c>
      <c r="E51" s="12">
        <v>1767.7</v>
      </c>
      <c r="F51" s="12">
        <v>1023.48</v>
      </c>
      <c r="G51" s="4">
        <v>0</v>
      </c>
      <c r="H51" s="4">
        <v>110</v>
      </c>
      <c r="I51" s="4">
        <v>34962</v>
      </c>
      <c r="J51" s="30">
        <f t="shared" si="4"/>
        <v>3.1462730965047766E-3</v>
      </c>
      <c r="K51" s="12">
        <f t="shared" si="5"/>
        <v>0</v>
      </c>
      <c r="L51" s="12">
        <f t="shared" si="6"/>
        <v>100</v>
      </c>
    </row>
    <row r="52" spans="2:12" x14ac:dyDescent="0.25">
      <c r="B52" s="19">
        <v>44323</v>
      </c>
      <c r="C52" s="12">
        <v>1441.1899999999998</v>
      </c>
      <c r="D52" s="13">
        <v>1224.5333333333333</v>
      </c>
      <c r="E52" s="12">
        <v>1766.175</v>
      </c>
      <c r="F52" s="12">
        <v>1038.3699999999999</v>
      </c>
      <c r="G52" s="4">
        <v>0</v>
      </c>
      <c r="H52" s="4">
        <v>6</v>
      </c>
      <c r="I52" s="4">
        <v>5484</v>
      </c>
      <c r="J52" s="30">
        <f t="shared" si="4"/>
        <v>1.0940919037199124E-3</v>
      </c>
      <c r="K52" s="12">
        <f t="shared" si="5"/>
        <v>0</v>
      </c>
      <c r="L52" s="12">
        <f t="shared" si="6"/>
        <v>100</v>
      </c>
    </row>
    <row r="53" spans="2:12" x14ac:dyDescent="0.25">
      <c r="B53" s="19">
        <v>44324</v>
      </c>
      <c r="C53" s="12">
        <v>1552.7140000000002</v>
      </c>
      <c r="D53" s="13">
        <v>1392.88</v>
      </c>
      <c r="E53" s="12">
        <v>1792.4650000000001</v>
      </c>
      <c r="F53" s="12">
        <v>1045.18</v>
      </c>
      <c r="G53" s="4">
        <v>0</v>
      </c>
      <c r="H53" s="4">
        <v>15</v>
      </c>
      <c r="I53" s="4">
        <v>4109</v>
      </c>
      <c r="J53" s="30">
        <f t="shared" si="4"/>
        <v>3.6505232416646385E-3</v>
      </c>
      <c r="K53" s="12">
        <f t="shared" si="5"/>
        <v>0</v>
      </c>
      <c r="L53" s="12">
        <f t="shared" si="6"/>
        <v>100</v>
      </c>
    </row>
    <row r="54" spans="2:12" x14ac:dyDescent="0.25">
      <c r="B54" s="29">
        <v>44325</v>
      </c>
      <c r="C54" s="12">
        <v>1514.2260000000001</v>
      </c>
      <c r="D54" s="13">
        <v>1321.3233333333335</v>
      </c>
      <c r="E54" s="12">
        <v>1803.58</v>
      </c>
      <c r="F54" s="12">
        <v>1022.87</v>
      </c>
      <c r="G54" s="4">
        <v>0</v>
      </c>
      <c r="H54" s="4">
        <v>148</v>
      </c>
      <c r="I54" s="4">
        <v>38942</v>
      </c>
      <c r="J54" s="30">
        <f t="shared" si="4"/>
        <v>3.8005238559909609E-3</v>
      </c>
      <c r="K54" s="12">
        <f t="shared" si="5"/>
        <v>0</v>
      </c>
      <c r="L54" s="12">
        <f t="shared" si="6"/>
        <v>100</v>
      </c>
    </row>
    <row r="55" spans="2:12" x14ac:dyDescent="0.25">
      <c r="B55" s="20">
        <v>44326</v>
      </c>
      <c r="C55" s="12">
        <v>1544.2060000000001</v>
      </c>
      <c r="D55" s="13">
        <v>1327.21</v>
      </c>
      <c r="E55" s="12">
        <v>1869.6999999999998</v>
      </c>
      <c r="F55" s="12">
        <v>1021.19</v>
      </c>
      <c r="G55" s="4">
        <v>0</v>
      </c>
      <c r="H55" s="4">
        <v>157</v>
      </c>
      <c r="I55" s="4">
        <v>38251</v>
      </c>
      <c r="J55" s="30">
        <f t="shared" si="4"/>
        <v>4.1044678570494892E-3</v>
      </c>
      <c r="K55" s="12">
        <f t="shared" si="5"/>
        <v>0</v>
      </c>
      <c r="L55" s="12">
        <f t="shared" si="6"/>
        <v>100</v>
      </c>
    </row>
    <row r="56" spans="2:12" x14ac:dyDescent="0.25">
      <c r="B56" s="20">
        <v>44327</v>
      </c>
      <c r="C56" s="12">
        <v>1553.9420000000002</v>
      </c>
      <c r="D56" s="13">
        <v>1331.9933333333333</v>
      </c>
      <c r="E56" s="12">
        <v>1886.865</v>
      </c>
      <c r="F56" s="12">
        <v>1022.4</v>
      </c>
      <c r="G56" s="4">
        <v>0</v>
      </c>
      <c r="H56" s="4">
        <v>122</v>
      </c>
      <c r="I56" s="4">
        <v>33157</v>
      </c>
      <c r="J56" s="30">
        <f t="shared" si="4"/>
        <v>3.6794643664987787E-3</v>
      </c>
      <c r="K56" s="12">
        <f t="shared" si="5"/>
        <v>0</v>
      </c>
      <c r="L56" s="12">
        <f t="shared" si="6"/>
        <v>100</v>
      </c>
    </row>
    <row r="57" spans="2:12" x14ac:dyDescent="0.25">
      <c r="B57" s="20">
        <v>44328</v>
      </c>
      <c r="C57" s="12">
        <v>1480.9059999999999</v>
      </c>
      <c r="D57" s="13">
        <v>1291.8799999999999</v>
      </c>
      <c r="E57" s="12">
        <v>1764.4450000000002</v>
      </c>
      <c r="F57" s="12">
        <v>1020.96</v>
      </c>
      <c r="G57" s="4">
        <v>0</v>
      </c>
      <c r="H57" s="4">
        <v>184</v>
      </c>
      <c r="I57" s="4">
        <v>34355</v>
      </c>
      <c r="J57" s="30">
        <f t="shared" si="4"/>
        <v>5.3558433997962455E-3</v>
      </c>
      <c r="K57" s="12">
        <f t="shared" si="5"/>
        <v>0</v>
      </c>
      <c r="L57" s="12">
        <f t="shared" si="6"/>
        <v>100</v>
      </c>
    </row>
    <row r="58" spans="2:12" x14ac:dyDescent="0.25">
      <c r="B58" s="20">
        <v>44329</v>
      </c>
      <c r="C58" s="12">
        <v>1483.962</v>
      </c>
      <c r="D58" s="13">
        <v>1293.7766666666666</v>
      </c>
      <c r="E58" s="12">
        <v>1769.2400000000002</v>
      </c>
      <c r="F58" s="12">
        <v>1019.79</v>
      </c>
      <c r="G58" s="4">
        <v>0</v>
      </c>
      <c r="H58" s="4">
        <v>113</v>
      </c>
      <c r="I58" s="4">
        <v>31865</v>
      </c>
      <c r="J58" s="30">
        <f t="shared" si="4"/>
        <v>3.5462105758669385E-3</v>
      </c>
      <c r="K58" s="12">
        <f t="shared" si="5"/>
        <v>0</v>
      </c>
      <c r="L58" s="12">
        <f t="shared" si="6"/>
        <v>100</v>
      </c>
    </row>
    <row r="59" spans="2:12" x14ac:dyDescent="0.25">
      <c r="B59" s="19">
        <v>44330</v>
      </c>
      <c r="C59" s="12">
        <v>1452.6600000000003</v>
      </c>
      <c r="D59" s="13">
        <v>1219.2099999999998</v>
      </c>
      <c r="E59" s="12">
        <v>1802.835</v>
      </c>
      <c r="F59" s="12">
        <v>1030.76</v>
      </c>
      <c r="G59" s="4">
        <v>0</v>
      </c>
      <c r="H59" s="4">
        <v>6</v>
      </c>
      <c r="I59" s="4">
        <v>4393</v>
      </c>
      <c r="J59" s="30">
        <f t="shared" si="4"/>
        <v>1.3658092419758707E-3</v>
      </c>
      <c r="K59" s="12">
        <f t="shared" si="5"/>
        <v>0</v>
      </c>
      <c r="L59" s="12">
        <f t="shared" si="6"/>
        <v>100</v>
      </c>
    </row>
    <row r="60" spans="2:12" x14ac:dyDescent="0.25">
      <c r="B60" s="19">
        <v>44331</v>
      </c>
      <c r="C60" s="12">
        <v>1485.7060000000001</v>
      </c>
      <c r="D60" s="13">
        <v>1263.6199999999999</v>
      </c>
      <c r="E60" s="12">
        <v>1818.835</v>
      </c>
      <c r="F60" s="12">
        <v>1045.8399999999999</v>
      </c>
      <c r="G60" s="4">
        <v>0</v>
      </c>
      <c r="H60" s="4">
        <v>5</v>
      </c>
      <c r="I60" s="4">
        <v>3786</v>
      </c>
      <c r="J60" s="30">
        <f t="shared" si="4"/>
        <v>1.3206550449022716E-3</v>
      </c>
      <c r="K60" s="12">
        <f t="shared" si="5"/>
        <v>0</v>
      </c>
      <c r="L60" s="12">
        <f t="shared" si="6"/>
        <v>100</v>
      </c>
    </row>
    <row r="61" spans="2:12" x14ac:dyDescent="0.25">
      <c r="B61" s="29">
        <v>44332</v>
      </c>
      <c r="C61" s="12">
        <v>1547.2679999999998</v>
      </c>
      <c r="D61" s="13">
        <v>1346.8999999999999</v>
      </c>
      <c r="E61" s="12">
        <v>1847.82</v>
      </c>
      <c r="F61" s="12">
        <v>1023.22</v>
      </c>
      <c r="G61" s="4">
        <v>0</v>
      </c>
      <c r="H61" s="4">
        <v>151</v>
      </c>
      <c r="I61" s="4">
        <v>38448</v>
      </c>
      <c r="J61" s="30">
        <f t="shared" si="4"/>
        <v>3.9273824386183934E-3</v>
      </c>
      <c r="K61" s="12">
        <f t="shared" si="5"/>
        <v>0</v>
      </c>
      <c r="L61" s="12">
        <f t="shared" si="6"/>
        <v>100</v>
      </c>
    </row>
    <row r="62" spans="2:12" x14ac:dyDescent="0.25">
      <c r="B62" s="20">
        <v>44333</v>
      </c>
      <c r="C62" s="12">
        <v>1475.8600000000001</v>
      </c>
      <c r="D62" s="13">
        <v>1266.8566666666666</v>
      </c>
      <c r="E62" s="12">
        <v>1789.3649999999998</v>
      </c>
      <c r="F62" s="12">
        <v>1020.77</v>
      </c>
      <c r="G62" s="4">
        <v>0</v>
      </c>
      <c r="H62" s="4">
        <v>176</v>
      </c>
      <c r="I62" s="4">
        <v>32739</v>
      </c>
      <c r="J62" s="30">
        <f t="shared" si="4"/>
        <v>5.3758514310149972E-3</v>
      </c>
      <c r="K62" s="12">
        <f t="shared" si="5"/>
        <v>0</v>
      </c>
      <c r="L62" s="12">
        <f t="shared" si="6"/>
        <v>100</v>
      </c>
    </row>
    <row r="63" spans="2:12" x14ac:dyDescent="0.25">
      <c r="B63" s="20">
        <v>44334</v>
      </c>
      <c r="C63" s="12">
        <v>1497.5</v>
      </c>
      <c r="D63" s="13">
        <v>1274.0866666666668</v>
      </c>
      <c r="E63" s="12">
        <v>1832.62</v>
      </c>
      <c r="F63" s="12">
        <v>1022.3</v>
      </c>
      <c r="G63" s="4">
        <v>0</v>
      </c>
      <c r="H63" s="4">
        <v>125</v>
      </c>
      <c r="I63" s="4">
        <v>29275</v>
      </c>
      <c r="J63" s="30">
        <f t="shared" si="4"/>
        <v>4.269854824935952E-3</v>
      </c>
      <c r="K63" s="12">
        <f t="shared" si="5"/>
        <v>0</v>
      </c>
      <c r="L63" s="12">
        <f t="shared" si="6"/>
        <v>100</v>
      </c>
    </row>
    <row r="64" spans="2:12" x14ac:dyDescent="0.25">
      <c r="B64" s="20">
        <v>44335</v>
      </c>
      <c r="C64" s="12">
        <v>1478.3839999999998</v>
      </c>
      <c r="D64" s="13">
        <v>1276.6899999999998</v>
      </c>
      <c r="E64" s="12">
        <v>1780.925</v>
      </c>
      <c r="F64" s="12">
        <v>1021.96</v>
      </c>
      <c r="G64" s="4">
        <v>0</v>
      </c>
      <c r="H64" s="4">
        <v>128</v>
      </c>
      <c r="I64" s="4">
        <v>29443</v>
      </c>
      <c r="J64" s="30">
        <f t="shared" si="4"/>
        <v>4.3473830791699213E-3</v>
      </c>
      <c r="K64" s="12">
        <f t="shared" si="5"/>
        <v>0</v>
      </c>
      <c r="L64" s="12">
        <f t="shared" si="6"/>
        <v>100</v>
      </c>
    </row>
    <row r="65" spans="2:12" x14ac:dyDescent="0.25">
      <c r="B65" s="20">
        <v>44336</v>
      </c>
      <c r="C65" s="12">
        <v>1478.94</v>
      </c>
      <c r="D65" s="13">
        <v>1283.5433333333333</v>
      </c>
      <c r="E65" s="12">
        <v>1772.0350000000001</v>
      </c>
      <c r="F65" s="12">
        <v>1023.54</v>
      </c>
      <c r="G65" s="4">
        <v>0</v>
      </c>
      <c r="H65" s="4">
        <v>133</v>
      </c>
      <c r="I65" s="4">
        <v>27432</v>
      </c>
      <c r="J65" s="30">
        <f t="shared" si="4"/>
        <v>4.8483522892971715E-3</v>
      </c>
      <c r="K65" s="12">
        <f t="shared" si="5"/>
        <v>0</v>
      </c>
      <c r="L65" s="12">
        <f t="shared" si="6"/>
        <v>100</v>
      </c>
    </row>
    <row r="66" spans="2:12" x14ac:dyDescent="0.25">
      <c r="B66" s="19">
        <v>44337</v>
      </c>
      <c r="C66" s="12">
        <v>1482.848</v>
      </c>
      <c r="D66" s="13">
        <v>1272.08</v>
      </c>
      <c r="E66" s="12">
        <v>1799</v>
      </c>
      <c r="F66" s="12">
        <v>1034.71</v>
      </c>
      <c r="G66" s="4">
        <v>0</v>
      </c>
      <c r="H66" s="4">
        <v>11</v>
      </c>
      <c r="I66" s="4">
        <v>4046</v>
      </c>
      <c r="J66" s="30">
        <f t="shared" si="4"/>
        <v>2.7187345526445872E-3</v>
      </c>
      <c r="K66" s="12">
        <f t="shared" si="5"/>
        <v>0</v>
      </c>
      <c r="L66" s="12">
        <f t="shared" si="6"/>
        <v>100</v>
      </c>
    </row>
    <row r="67" spans="2:12" x14ac:dyDescent="0.25">
      <c r="B67" s="19">
        <v>44338</v>
      </c>
      <c r="C67" s="12">
        <v>1491.002</v>
      </c>
      <c r="D67" s="13">
        <v>1224.72</v>
      </c>
      <c r="E67" s="12">
        <v>1890.425</v>
      </c>
      <c r="F67" s="12">
        <v>1034.48</v>
      </c>
      <c r="G67" s="4">
        <v>0</v>
      </c>
      <c r="H67" s="4">
        <v>12</v>
      </c>
      <c r="I67" s="4">
        <v>3544</v>
      </c>
      <c r="J67" s="30">
        <f t="shared" si="4"/>
        <v>3.3860045146726862E-3</v>
      </c>
      <c r="K67" s="12">
        <f t="shared" si="5"/>
        <v>0</v>
      </c>
      <c r="L67" s="12">
        <f t="shared" si="6"/>
        <v>100</v>
      </c>
    </row>
    <row r="68" spans="2:12" x14ac:dyDescent="0.25">
      <c r="B68" s="29">
        <v>44339</v>
      </c>
      <c r="C68" s="12">
        <v>1522.636</v>
      </c>
      <c r="D68" s="13">
        <v>1309.2466666666667</v>
      </c>
      <c r="E68" s="12">
        <v>1842.72</v>
      </c>
      <c r="F68" s="12">
        <v>1025.75</v>
      </c>
      <c r="G68" s="4">
        <v>0</v>
      </c>
      <c r="H68" s="4">
        <v>147</v>
      </c>
      <c r="I68" s="4">
        <v>32347</v>
      </c>
      <c r="J68" s="30">
        <f t="shared" si="4"/>
        <v>4.5444708937459428E-3</v>
      </c>
      <c r="K68" s="12">
        <f t="shared" si="5"/>
        <v>0</v>
      </c>
      <c r="L68" s="12">
        <f t="shared" si="6"/>
        <v>100</v>
      </c>
    </row>
    <row r="69" spans="2:12" x14ac:dyDescent="0.25">
      <c r="B69" s="20">
        <v>44340</v>
      </c>
      <c r="C69" s="12">
        <v>1529.8340000000001</v>
      </c>
      <c r="D69" s="13">
        <v>1333.7966666666666</v>
      </c>
      <c r="E69" s="12">
        <v>1823.89</v>
      </c>
      <c r="F69" s="12">
        <v>1026.8900000000001</v>
      </c>
      <c r="G69" s="4">
        <v>0</v>
      </c>
      <c r="H69" s="4">
        <v>170</v>
      </c>
      <c r="I69" s="4">
        <v>32215</v>
      </c>
      <c r="J69" s="30">
        <f t="shared" si="4"/>
        <v>5.2770448548812663E-3</v>
      </c>
      <c r="K69" s="12">
        <f t="shared" si="5"/>
        <v>0</v>
      </c>
      <c r="L69" s="12">
        <f t="shared" si="6"/>
        <v>100</v>
      </c>
    </row>
    <row r="70" spans="2:12" x14ac:dyDescent="0.25">
      <c r="B70" s="20">
        <v>44341</v>
      </c>
      <c r="C70" s="12">
        <v>1496.7439999999999</v>
      </c>
      <c r="D70" s="13">
        <v>1274.8166666666666</v>
      </c>
      <c r="E70" s="12">
        <v>1829.6349999999998</v>
      </c>
      <c r="F70" s="12">
        <v>1022.41</v>
      </c>
      <c r="G70" s="4">
        <v>0</v>
      </c>
      <c r="H70" s="4">
        <v>130</v>
      </c>
      <c r="I70" s="4">
        <v>29594</v>
      </c>
      <c r="J70" s="30">
        <f t="shared" si="4"/>
        <v>4.3927823207406905E-3</v>
      </c>
      <c r="K70" s="12">
        <f t="shared" si="5"/>
        <v>0</v>
      </c>
      <c r="L70" s="12">
        <f t="shared" si="6"/>
        <v>100</v>
      </c>
    </row>
    <row r="71" spans="2:12" x14ac:dyDescent="0.25">
      <c r="B71" s="20">
        <v>44342</v>
      </c>
      <c r="C71" s="12">
        <v>1488.1299999999999</v>
      </c>
      <c r="D71" s="13">
        <v>1293.0633333333333</v>
      </c>
      <c r="E71" s="12">
        <v>1780.73</v>
      </c>
      <c r="F71" s="12">
        <v>1021.94</v>
      </c>
      <c r="G71" s="4">
        <v>0</v>
      </c>
      <c r="H71" s="4">
        <v>114</v>
      </c>
      <c r="I71" s="4">
        <v>30963</v>
      </c>
      <c r="J71" s="30">
        <f t="shared" si="4"/>
        <v>3.6818137777347155E-3</v>
      </c>
      <c r="K71" s="12">
        <f t="shared" si="5"/>
        <v>0</v>
      </c>
      <c r="L71" s="12">
        <f t="shared" si="6"/>
        <v>100</v>
      </c>
    </row>
    <row r="72" spans="2:12" x14ac:dyDescent="0.25">
      <c r="B72" s="20">
        <v>44343</v>
      </c>
      <c r="C72" s="12">
        <v>1476.866</v>
      </c>
      <c r="D72" s="13">
        <v>1287.0233333333333</v>
      </c>
      <c r="E72" s="12">
        <v>1761.63</v>
      </c>
      <c r="F72" s="12">
        <v>1021.55</v>
      </c>
      <c r="G72" s="4">
        <v>0</v>
      </c>
      <c r="H72" s="4">
        <v>94</v>
      </c>
      <c r="I72" s="4">
        <v>31324</v>
      </c>
      <c r="J72" s="30">
        <f t="shared" si="4"/>
        <v>3.0008938832843824E-3</v>
      </c>
      <c r="K72" s="12">
        <f t="shared" si="5"/>
        <v>0</v>
      </c>
      <c r="L72" s="12">
        <f t="shared" si="6"/>
        <v>100</v>
      </c>
    </row>
    <row r="73" spans="2:12" x14ac:dyDescent="0.25">
      <c r="B73" s="19">
        <v>44344</v>
      </c>
      <c r="C73" s="12">
        <v>1444.9680000000003</v>
      </c>
      <c r="D73" s="13">
        <v>1231.4533333333331</v>
      </c>
      <c r="E73" s="12">
        <v>1765.2400000000002</v>
      </c>
      <c r="F73" s="12">
        <v>1035.5</v>
      </c>
      <c r="G73" s="4">
        <v>0</v>
      </c>
      <c r="H73" s="4">
        <v>15</v>
      </c>
      <c r="I73" s="4">
        <v>5002</v>
      </c>
      <c r="J73" s="30">
        <f t="shared" si="4"/>
        <v>2.9988004798080768E-3</v>
      </c>
      <c r="K73" s="12">
        <f t="shared" si="5"/>
        <v>0</v>
      </c>
      <c r="L73" s="12">
        <f t="shared" si="6"/>
        <v>100</v>
      </c>
    </row>
    <row r="74" spans="2:12" x14ac:dyDescent="0.25">
      <c r="B74" s="19">
        <v>44345</v>
      </c>
      <c r="C74" s="12">
        <v>1455.9420000000002</v>
      </c>
      <c r="D74" s="13">
        <v>1220.5966666666668</v>
      </c>
      <c r="E74" s="12">
        <v>1808.96</v>
      </c>
      <c r="F74" s="12">
        <v>1032.94</v>
      </c>
      <c r="G74" s="4">
        <v>0</v>
      </c>
      <c r="H74" s="4">
        <v>6</v>
      </c>
      <c r="I74" s="4">
        <v>4673</v>
      </c>
      <c r="J74" s="30">
        <f t="shared" si="4"/>
        <v>1.2839717526214422E-3</v>
      </c>
      <c r="K74" s="12">
        <f t="shared" si="5"/>
        <v>0</v>
      </c>
      <c r="L74" s="12">
        <f t="shared" si="6"/>
        <v>100</v>
      </c>
    </row>
    <row r="75" spans="2:12" x14ac:dyDescent="0.25">
      <c r="B75" s="29">
        <v>44346</v>
      </c>
      <c r="C75" s="12">
        <v>1483.0700000000002</v>
      </c>
      <c r="D75" s="13">
        <v>1285.4866666666667</v>
      </c>
      <c r="E75" s="12">
        <v>1779.4449999999999</v>
      </c>
      <c r="F75" s="12">
        <v>1024.76</v>
      </c>
      <c r="G75" s="4">
        <v>0</v>
      </c>
      <c r="H75" s="4">
        <v>135</v>
      </c>
      <c r="I75" s="4">
        <v>37757</v>
      </c>
      <c r="J75" s="30">
        <f t="shared" ref="J75:J76" si="7">H75/I75</f>
        <v>3.5754959345286968E-3</v>
      </c>
      <c r="K75" s="12">
        <f t="shared" ref="K75:K76" si="8">G75/86400000</f>
        <v>0</v>
      </c>
      <c r="L75" s="12">
        <f t="shared" ref="L75:L76" si="9">100-K75</f>
        <v>100</v>
      </c>
    </row>
    <row r="76" spans="2:12" x14ac:dyDescent="0.25">
      <c r="B76" s="20">
        <v>44347</v>
      </c>
      <c r="C76" s="12">
        <v>1480.9940000000001</v>
      </c>
      <c r="D76" s="13">
        <v>1286.1300000000001</v>
      </c>
      <c r="E76" s="12">
        <v>1773.29</v>
      </c>
      <c r="F76" s="12">
        <v>1022.61</v>
      </c>
      <c r="G76" s="4">
        <v>1200000</v>
      </c>
      <c r="H76" s="4">
        <v>172</v>
      </c>
      <c r="I76" s="4">
        <v>39747</v>
      </c>
      <c r="J76" s="30">
        <f t="shared" si="7"/>
        <v>4.3273706191662266E-3</v>
      </c>
      <c r="K76" s="12">
        <f t="shared" si="8"/>
        <v>1.3888888888888888E-2</v>
      </c>
      <c r="L76" s="12">
        <f t="shared" si="9"/>
        <v>99.986111111111114</v>
      </c>
    </row>
    <row r="77" spans="2:12" x14ac:dyDescent="0.25">
      <c r="B77" s="14" t="s">
        <v>2</v>
      </c>
      <c r="C77" s="15">
        <v>232719.4</v>
      </c>
      <c r="D77" s="21">
        <v>120491.68</v>
      </c>
      <c r="E77" s="15">
        <v>112227.72</v>
      </c>
      <c r="F77" s="15">
        <v>32038.119999999992</v>
      </c>
      <c r="G77" s="15">
        <f t="shared" ref="G77" si="10">SUM(G46:G76)</f>
        <v>1200000</v>
      </c>
      <c r="H77" s="15">
        <v>3583</v>
      </c>
      <c r="I77" s="15">
        <v>806876</v>
      </c>
      <c r="J77" s="28" t="s">
        <v>34</v>
      </c>
      <c r="K77" s="16" t="s">
        <v>34</v>
      </c>
      <c r="L77" s="16" t="s">
        <v>34</v>
      </c>
    </row>
    <row r="78" spans="2:12" ht="25.5" x14ac:dyDescent="0.25">
      <c r="B78" s="18" t="s">
        <v>3</v>
      </c>
      <c r="C78" s="17">
        <v>1501.4154838709676</v>
      </c>
      <c r="D78" s="21">
        <v>1295.6094623655908</v>
      </c>
      <c r="E78" s="17">
        <v>1810.1245161290326</v>
      </c>
      <c r="F78" s="17">
        <v>1033.4877419354837</v>
      </c>
      <c r="G78" s="17">
        <f t="shared" ref="G78" si="11">AVERAGE(G46:G76)</f>
        <v>38709.677419354841</v>
      </c>
      <c r="H78" s="21">
        <v>115.58064516129032</v>
      </c>
      <c r="I78" s="21">
        <v>26028.258064516129</v>
      </c>
      <c r="J78" s="31">
        <f t="shared" ref="J78:L78" si="12">AVERAGE(J46:J76)</f>
        <v>3.8777042347288328E-3</v>
      </c>
      <c r="K78" s="17">
        <f t="shared" si="12"/>
        <v>4.4802867383512545E-4</v>
      </c>
      <c r="L78" s="17">
        <f t="shared" si="12"/>
        <v>99.99955197132617</v>
      </c>
    </row>
    <row r="81" spans="2:12" hidden="1" x14ac:dyDescent="0.25">
      <c r="B81" s="1" t="s">
        <v>35</v>
      </c>
      <c r="C81" s="10">
        <v>1</v>
      </c>
      <c r="D81" s="10">
        <v>2</v>
      </c>
      <c r="E81" s="10">
        <v>3</v>
      </c>
      <c r="F81" s="10">
        <v>4</v>
      </c>
      <c r="G81" s="10">
        <v>5</v>
      </c>
      <c r="H81" s="10">
        <v>6</v>
      </c>
      <c r="I81" s="10">
        <v>7</v>
      </c>
      <c r="J81" s="10">
        <v>8</v>
      </c>
      <c r="K81" s="10">
        <v>9</v>
      </c>
      <c r="L81" s="10">
        <v>10</v>
      </c>
    </row>
    <row r="82" spans="2:12" hidden="1" x14ac:dyDescent="0.25">
      <c r="B82" s="1" t="s">
        <v>35</v>
      </c>
      <c r="C82" s="10">
        <v>1</v>
      </c>
      <c r="D82" s="10"/>
      <c r="E82" s="10"/>
      <c r="F82" s="10"/>
      <c r="G82" s="10">
        <v>2</v>
      </c>
      <c r="H82" s="10">
        <v>3</v>
      </c>
      <c r="I82" s="10">
        <v>4</v>
      </c>
      <c r="J82" s="10">
        <v>5</v>
      </c>
      <c r="K82" s="10">
        <v>6</v>
      </c>
      <c r="L82" s="10">
        <v>7</v>
      </c>
    </row>
    <row r="83" spans="2:12" ht="25.5" x14ac:dyDescent="0.25">
      <c r="B83" s="5" t="s">
        <v>7</v>
      </c>
      <c r="C83" s="2" t="s">
        <v>37</v>
      </c>
      <c r="D83" s="35" t="s">
        <v>43</v>
      </c>
      <c r="E83" s="36"/>
      <c r="F83" s="37"/>
      <c r="G83" s="35" t="s">
        <v>45</v>
      </c>
      <c r="H83" s="36"/>
      <c r="I83" s="36"/>
      <c r="J83" s="36"/>
      <c r="K83" s="36"/>
      <c r="L83" s="37"/>
    </row>
    <row r="84" spans="2:12" ht="48" x14ac:dyDescent="0.25">
      <c r="B84" s="6" t="s">
        <v>13</v>
      </c>
      <c r="C84" s="8"/>
      <c r="D84" s="9" t="s">
        <v>38</v>
      </c>
      <c r="E84" s="9" t="s">
        <v>39</v>
      </c>
      <c r="F84" s="9" t="s">
        <v>40</v>
      </c>
      <c r="G84" s="9"/>
      <c r="H84" s="9" t="s">
        <v>36</v>
      </c>
      <c r="I84" s="9" t="s">
        <v>15</v>
      </c>
      <c r="J84" s="9" t="s">
        <v>22</v>
      </c>
      <c r="K84" s="9" t="s">
        <v>23</v>
      </c>
      <c r="L84" s="9" t="s">
        <v>24</v>
      </c>
    </row>
    <row r="85" spans="2:12" x14ac:dyDescent="0.25">
      <c r="B85" s="3" t="s">
        <v>1</v>
      </c>
      <c r="C85" s="11" t="s">
        <v>25</v>
      </c>
      <c r="D85" s="11" t="s">
        <v>25</v>
      </c>
      <c r="E85" s="11" t="s">
        <v>25</v>
      </c>
      <c r="F85" s="11" t="s">
        <v>25</v>
      </c>
      <c r="G85" s="11" t="s">
        <v>26</v>
      </c>
      <c r="H85" s="11" t="s">
        <v>28</v>
      </c>
      <c r="I85" s="11" t="s">
        <v>27</v>
      </c>
      <c r="J85" s="11" t="s">
        <v>30</v>
      </c>
      <c r="K85" s="11" t="s">
        <v>32</v>
      </c>
      <c r="L85" s="11" t="s">
        <v>33</v>
      </c>
    </row>
    <row r="86" spans="2:12" x14ac:dyDescent="0.25">
      <c r="B86" s="20">
        <v>44348</v>
      </c>
      <c r="C86" s="12">
        <v>1554.586</v>
      </c>
      <c r="D86" s="12">
        <v>1339.7266666666667</v>
      </c>
      <c r="E86" s="12">
        <v>1876.875</v>
      </c>
      <c r="F86" s="12">
        <v>1022.56</v>
      </c>
      <c r="G86" s="4">
        <v>0</v>
      </c>
      <c r="H86" s="4">
        <v>136</v>
      </c>
      <c r="I86" s="4">
        <v>42801</v>
      </c>
      <c r="J86" s="30">
        <f>H86/I86</f>
        <v>3.1774958529006332E-3</v>
      </c>
      <c r="K86" s="12">
        <f>G86/86400000</f>
        <v>0</v>
      </c>
      <c r="L86" s="12">
        <f>100-K86</f>
        <v>100</v>
      </c>
    </row>
    <row r="87" spans="2:12" x14ac:dyDescent="0.25">
      <c r="B87" s="20">
        <v>44349</v>
      </c>
      <c r="C87" s="12">
        <v>1446.4839999999999</v>
      </c>
      <c r="D87" s="12">
        <v>1228.9633333333334</v>
      </c>
      <c r="E87" s="12">
        <v>1772.7650000000001</v>
      </c>
      <c r="F87" s="12">
        <v>1038.92</v>
      </c>
      <c r="G87" s="4">
        <v>0</v>
      </c>
      <c r="H87" s="4">
        <v>23</v>
      </c>
      <c r="I87" s="4">
        <v>6065</v>
      </c>
      <c r="J87" s="30">
        <f t="shared" ref="J87:J115" si="13">H87/I87</f>
        <v>3.792250618301731E-3</v>
      </c>
      <c r="K87" s="12">
        <f t="shared" ref="K87:K115" si="14">G87/86400000</f>
        <v>0</v>
      </c>
      <c r="L87" s="12">
        <f t="shared" ref="L87:L115" si="15">100-K87</f>
        <v>100</v>
      </c>
    </row>
    <row r="88" spans="2:12" x14ac:dyDescent="0.25">
      <c r="B88" s="20">
        <v>44350</v>
      </c>
      <c r="C88" s="12">
        <v>1481.5060000000001</v>
      </c>
      <c r="D88" s="12">
        <v>1284.29</v>
      </c>
      <c r="E88" s="12">
        <v>1777.33</v>
      </c>
      <c r="F88" s="12">
        <v>1025.21</v>
      </c>
      <c r="G88" s="4">
        <v>0</v>
      </c>
      <c r="H88" s="4">
        <v>77</v>
      </c>
      <c r="I88" s="4">
        <v>23188</v>
      </c>
      <c r="J88" s="30">
        <f t="shared" si="13"/>
        <v>3.3206831119544592E-3</v>
      </c>
      <c r="K88" s="12">
        <f t="shared" si="14"/>
        <v>0</v>
      </c>
      <c r="L88" s="12">
        <f t="shared" si="15"/>
        <v>100</v>
      </c>
    </row>
    <row r="89" spans="2:12" x14ac:dyDescent="0.25">
      <c r="B89" s="19">
        <v>44351</v>
      </c>
      <c r="C89" s="12">
        <v>1456.0120000000002</v>
      </c>
      <c r="D89" s="12">
        <v>1227.8500000000001</v>
      </c>
      <c r="E89" s="12">
        <v>1798.2550000000001</v>
      </c>
      <c r="F89" s="12">
        <v>1033.22</v>
      </c>
      <c r="G89" s="4">
        <v>0</v>
      </c>
      <c r="H89" s="4">
        <v>16</v>
      </c>
      <c r="I89" s="4">
        <v>4874</v>
      </c>
      <c r="J89" s="30">
        <f t="shared" si="13"/>
        <v>3.2827246614690192E-3</v>
      </c>
      <c r="K89" s="12">
        <f t="shared" si="14"/>
        <v>0</v>
      </c>
      <c r="L89" s="12">
        <f t="shared" si="15"/>
        <v>100</v>
      </c>
    </row>
    <row r="90" spans="2:12" x14ac:dyDescent="0.25">
      <c r="B90" s="19">
        <v>44352</v>
      </c>
      <c r="C90" s="12">
        <v>1459.018</v>
      </c>
      <c r="D90" s="12">
        <v>1225.7566666666667</v>
      </c>
      <c r="E90" s="12">
        <v>1808.9099999999999</v>
      </c>
      <c r="F90" s="12">
        <v>1035.8699999999999</v>
      </c>
      <c r="G90" s="4">
        <v>0</v>
      </c>
      <c r="H90" s="4">
        <v>17</v>
      </c>
      <c r="I90" s="4">
        <v>4513</v>
      </c>
      <c r="J90" s="30">
        <f t="shared" si="13"/>
        <v>3.7668956348327056E-3</v>
      </c>
      <c r="K90" s="12">
        <f t="shared" si="14"/>
        <v>0</v>
      </c>
      <c r="L90" s="12">
        <f t="shared" si="15"/>
        <v>100</v>
      </c>
    </row>
    <row r="91" spans="2:12" x14ac:dyDescent="0.25">
      <c r="B91" s="29">
        <v>44353</v>
      </c>
      <c r="C91" s="12">
        <v>1481.3799999999999</v>
      </c>
      <c r="D91" s="12">
        <v>1308.2566666666667</v>
      </c>
      <c r="E91" s="12">
        <v>1741.0650000000001</v>
      </c>
      <c r="F91" s="12">
        <v>1021.49</v>
      </c>
      <c r="G91" s="4">
        <v>0</v>
      </c>
      <c r="H91" s="4">
        <v>173</v>
      </c>
      <c r="I91" s="4">
        <v>42776</v>
      </c>
      <c r="J91" s="30">
        <f t="shared" si="13"/>
        <v>4.0443239199551154E-3</v>
      </c>
      <c r="K91" s="12">
        <f t="shared" si="14"/>
        <v>0</v>
      </c>
      <c r="L91" s="12">
        <f t="shared" si="15"/>
        <v>100</v>
      </c>
    </row>
    <row r="92" spans="2:12" x14ac:dyDescent="0.25">
      <c r="B92" s="29">
        <v>44354</v>
      </c>
      <c r="C92" s="12">
        <v>1526.2779999999998</v>
      </c>
      <c r="D92" s="12">
        <v>1325.9066666666668</v>
      </c>
      <c r="E92" s="12">
        <v>1826.8349999999998</v>
      </c>
      <c r="F92" s="12">
        <v>1021.2</v>
      </c>
      <c r="G92" s="4">
        <v>0</v>
      </c>
      <c r="H92" s="4">
        <v>160</v>
      </c>
      <c r="I92" s="4">
        <v>38788</v>
      </c>
      <c r="J92" s="30">
        <f t="shared" si="13"/>
        <v>4.1249871094152834E-3</v>
      </c>
      <c r="K92" s="12">
        <f t="shared" si="14"/>
        <v>0</v>
      </c>
      <c r="L92" s="12">
        <f t="shared" si="15"/>
        <v>100</v>
      </c>
    </row>
    <row r="93" spans="2:12" x14ac:dyDescent="0.25">
      <c r="B93" s="29">
        <v>44355</v>
      </c>
      <c r="C93" s="12">
        <v>1506.9639999999999</v>
      </c>
      <c r="D93" s="12">
        <v>1302.1199999999999</v>
      </c>
      <c r="E93" s="12">
        <v>1814.23</v>
      </c>
      <c r="F93" s="12">
        <v>1022.69</v>
      </c>
      <c r="G93" s="4">
        <v>0</v>
      </c>
      <c r="H93" s="4">
        <v>152</v>
      </c>
      <c r="I93" s="4">
        <v>35758</v>
      </c>
      <c r="J93" s="30">
        <f t="shared" si="13"/>
        <v>4.2507970244420826E-3</v>
      </c>
      <c r="K93" s="12">
        <f t="shared" si="14"/>
        <v>0</v>
      </c>
      <c r="L93" s="12">
        <f t="shared" si="15"/>
        <v>100</v>
      </c>
    </row>
    <row r="94" spans="2:12" x14ac:dyDescent="0.25">
      <c r="B94" s="29">
        <v>44356</v>
      </c>
      <c r="C94" s="12">
        <v>1453.2440000000001</v>
      </c>
      <c r="D94" s="12">
        <v>1232.2133333333334</v>
      </c>
      <c r="E94" s="12">
        <v>1784.79</v>
      </c>
      <c r="F94" s="12">
        <v>1022.6</v>
      </c>
      <c r="G94" s="4">
        <v>0</v>
      </c>
      <c r="H94" s="4">
        <v>130</v>
      </c>
      <c r="I94" s="4">
        <v>36174</v>
      </c>
      <c r="J94" s="30">
        <f t="shared" si="13"/>
        <v>3.593741361198651E-3</v>
      </c>
      <c r="K94" s="12">
        <f t="shared" si="14"/>
        <v>0</v>
      </c>
      <c r="L94" s="12">
        <f t="shared" si="15"/>
        <v>100</v>
      </c>
    </row>
    <row r="95" spans="2:12" x14ac:dyDescent="0.25">
      <c r="B95" s="29">
        <v>44357</v>
      </c>
      <c r="C95" s="12">
        <v>1453.598</v>
      </c>
      <c r="D95" s="12">
        <v>1226.58</v>
      </c>
      <c r="E95" s="12">
        <v>1794.125</v>
      </c>
      <c r="F95" s="12">
        <v>1021.78</v>
      </c>
      <c r="G95" s="4">
        <v>0</v>
      </c>
      <c r="H95" s="4">
        <v>119</v>
      </c>
      <c r="I95" s="4">
        <v>34269</v>
      </c>
      <c r="J95" s="30">
        <f t="shared" si="13"/>
        <v>3.4725261898508855E-3</v>
      </c>
      <c r="K95" s="12">
        <f t="shared" si="14"/>
        <v>0</v>
      </c>
      <c r="L95" s="12">
        <f t="shared" si="15"/>
        <v>100</v>
      </c>
    </row>
    <row r="96" spans="2:12" x14ac:dyDescent="0.25">
      <c r="B96" s="19">
        <v>44358</v>
      </c>
      <c r="C96" s="12">
        <v>1393.1100000000001</v>
      </c>
      <c r="D96" s="12">
        <v>1169.8500000000001</v>
      </c>
      <c r="E96" s="12">
        <v>1728</v>
      </c>
      <c r="F96" s="12">
        <v>1028.72</v>
      </c>
      <c r="G96" s="4">
        <v>0</v>
      </c>
      <c r="H96" s="4">
        <v>7</v>
      </c>
      <c r="I96" s="4">
        <v>5072</v>
      </c>
      <c r="J96" s="30">
        <f t="shared" si="13"/>
        <v>1.3801261829652998E-3</v>
      </c>
      <c r="K96" s="12">
        <f t="shared" si="14"/>
        <v>0</v>
      </c>
      <c r="L96" s="12">
        <f t="shared" si="15"/>
        <v>100</v>
      </c>
    </row>
    <row r="97" spans="2:12" x14ac:dyDescent="0.25">
      <c r="B97" s="19">
        <v>44359</v>
      </c>
      <c r="C97" s="12">
        <v>1398.1299999999999</v>
      </c>
      <c r="D97" s="12">
        <v>1174.5866666666668</v>
      </c>
      <c r="E97" s="12">
        <v>1733.4449999999999</v>
      </c>
      <c r="F97" s="12">
        <v>1032.3900000000001</v>
      </c>
      <c r="G97" s="4">
        <v>0</v>
      </c>
      <c r="H97" s="4">
        <v>1</v>
      </c>
      <c r="I97" s="4">
        <v>4000</v>
      </c>
      <c r="J97" s="30">
        <f t="shared" si="13"/>
        <v>2.5000000000000001E-4</v>
      </c>
      <c r="K97" s="12">
        <f t="shared" si="14"/>
        <v>0</v>
      </c>
      <c r="L97" s="12">
        <f t="shared" si="15"/>
        <v>100</v>
      </c>
    </row>
    <row r="98" spans="2:12" x14ac:dyDescent="0.25">
      <c r="B98" s="29">
        <v>44360</v>
      </c>
      <c r="C98" s="12">
        <v>1450.9739999999999</v>
      </c>
      <c r="D98" s="12">
        <v>1219.3866666666665</v>
      </c>
      <c r="E98" s="12">
        <v>1798.355</v>
      </c>
      <c r="F98" s="12">
        <v>1022.9</v>
      </c>
      <c r="G98" s="4">
        <v>0</v>
      </c>
      <c r="H98" s="4">
        <v>121</v>
      </c>
      <c r="I98" s="4">
        <v>39123</v>
      </c>
      <c r="J98" s="30">
        <f t="shared" si="13"/>
        <v>3.0928098560948801E-3</v>
      </c>
      <c r="K98" s="12">
        <f t="shared" si="14"/>
        <v>0</v>
      </c>
      <c r="L98" s="12">
        <f t="shared" si="15"/>
        <v>100</v>
      </c>
    </row>
    <row r="99" spans="2:12" x14ac:dyDescent="0.25">
      <c r="B99" s="29">
        <v>44361</v>
      </c>
      <c r="C99" s="12">
        <v>1418.942</v>
      </c>
      <c r="D99" s="12">
        <v>1206.3800000000001</v>
      </c>
      <c r="E99" s="12">
        <v>1737.7850000000001</v>
      </c>
      <c r="F99" s="12">
        <v>1021.43</v>
      </c>
      <c r="G99" s="4">
        <v>0</v>
      </c>
      <c r="H99" s="4">
        <v>145</v>
      </c>
      <c r="I99" s="4">
        <v>38615</v>
      </c>
      <c r="J99" s="30">
        <f t="shared" si="13"/>
        <v>3.7550174802537875E-3</v>
      </c>
      <c r="K99" s="12">
        <f t="shared" si="14"/>
        <v>0</v>
      </c>
      <c r="L99" s="12">
        <f t="shared" si="15"/>
        <v>100</v>
      </c>
    </row>
    <row r="100" spans="2:12" x14ac:dyDescent="0.25">
      <c r="B100" s="29">
        <v>44362</v>
      </c>
      <c r="C100" s="12">
        <v>1449.4460000000001</v>
      </c>
      <c r="D100" s="12">
        <v>1206.2866666666669</v>
      </c>
      <c r="E100" s="12">
        <v>1814.1849999999999</v>
      </c>
      <c r="F100" s="12">
        <v>1020.72</v>
      </c>
      <c r="G100" s="4">
        <v>0</v>
      </c>
      <c r="H100" s="4">
        <v>148</v>
      </c>
      <c r="I100" s="4">
        <v>38253</v>
      </c>
      <c r="J100" s="30">
        <f t="shared" si="13"/>
        <v>3.868977596528377E-3</v>
      </c>
      <c r="K100" s="12">
        <f t="shared" si="14"/>
        <v>0</v>
      </c>
      <c r="L100" s="12">
        <f t="shared" si="15"/>
        <v>100</v>
      </c>
    </row>
    <row r="101" spans="2:12" x14ac:dyDescent="0.25">
      <c r="B101" s="29">
        <v>44363</v>
      </c>
      <c r="C101" s="12">
        <v>1421.0819999999999</v>
      </c>
      <c r="D101" s="12">
        <v>1187.3166666666666</v>
      </c>
      <c r="E101" s="12">
        <v>1771.73</v>
      </c>
      <c r="F101" s="12">
        <v>1022.99</v>
      </c>
      <c r="G101" s="4">
        <v>0</v>
      </c>
      <c r="H101" s="4">
        <v>170</v>
      </c>
      <c r="I101" s="4">
        <v>35654</v>
      </c>
      <c r="J101" s="30">
        <f t="shared" si="13"/>
        <v>4.7680484658102875E-3</v>
      </c>
      <c r="K101" s="12">
        <f t="shared" si="14"/>
        <v>0</v>
      </c>
      <c r="L101" s="12">
        <f t="shared" si="15"/>
        <v>100</v>
      </c>
    </row>
    <row r="102" spans="2:12" x14ac:dyDescent="0.25">
      <c r="B102" s="29">
        <v>44364</v>
      </c>
      <c r="C102" s="12">
        <v>1560.634</v>
      </c>
      <c r="D102" s="12">
        <v>1187.3833333333334</v>
      </c>
      <c r="E102" s="12">
        <v>2120.5100000000002</v>
      </c>
      <c r="F102" s="12">
        <v>1021.33</v>
      </c>
      <c r="G102" s="4">
        <v>0</v>
      </c>
      <c r="H102" s="4">
        <v>87</v>
      </c>
      <c r="I102" s="4">
        <v>29169</v>
      </c>
      <c r="J102" s="30">
        <f t="shared" si="13"/>
        <v>2.9826185333744729E-3</v>
      </c>
      <c r="K102" s="12">
        <f t="shared" si="14"/>
        <v>0</v>
      </c>
      <c r="L102" s="12">
        <f t="shared" si="15"/>
        <v>100</v>
      </c>
    </row>
    <row r="103" spans="2:12" x14ac:dyDescent="0.25">
      <c r="B103" s="19">
        <v>44365</v>
      </c>
      <c r="C103" s="12">
        <v>1428.3720000000001</v>
      </c>
      <c r="D103" s="12">
        <v>1165.5600000000002</v>
      </c>
      <c r="E103" s="12">
        <v>1822.5900000000001</v>
      </c>
      <c r="F103" s="12">
        <v>1039.1300000000001</v>
      </c>
      <c r="G103" s="4">
        <v>0</v>
      </c>
      <c r="H103" s="4">
        <v>4</v>
      </c>
      <c r="I103" s="4">
        <v>4685</v>
      </c>
      <c r="J103" s="30">
        <f t="shared" si="13"/>
        <v>8.5378868729989329E-4</v>
      </c>
      <c r="K103" s="12">
        <f t="shared" si="14"/>
        <v>0</v>
      </c>
      <c r="L103" s="12">
        <f t="shared" si="15"/>
        <v>100</v>
      </c>
    </row>
    <row r="104" spans="2:12" x14ac:dyDescent="0.25">
      <c r="B104" s="19">
        <v>44366</v>
      </c>
      <c r="C104" s="12">
        <v>1443.896</v>
      </c>
      <c r="D104" s="12">
        <v>1171.7633333333333</v>
      </c>
      <c r="E104" s="12">
        <v>1852.095</v>
      </c>
      <c r="F104" s="12">
        <v>1041.79</v>
      </c>
      <c r="G104" s="4">
        <v>0</v>
      </c>
      <c r="H104" s="4">
        <v>3</v>
      </c>
      <c r="I104" s="4">
        <v>3522</v>
      </c>
      <c r="J104" s="30">
        <f t="shared" si="13"/>
        <v>8.5178875638841568E-4</v>
      </c>
      <c r="K104" s="12">
        <f t="shared" si="14"/>
        <v>0</v>
      </c>
      <c r="L104" s="12">
        <f t="shared" si="15"/>
        <v>100</v>
      </c>
    </row>
    <row r="105" spans="2:12" x14ac:dyDescent="0.25">
      <c r="B105" s="29">
        <v>44367</v>
      </c>
      <c r="C105" s="12">
        <v>1433.434</v>
      </c>
      <c r="D105" s="12">
        <v>1200.4666666666667</v>
      </c>
      <c r="E105" s="12">
        <v>1782.885</v>
      </c>
      <c r="F105" s="12">
        <v>1022.63</v>
      </c>
      <c r="G105" s="4">
        <v>0</v>
      </c>
      <c r="H105" s="4">
        <v>161</v>
      </c>
      <c r="I105" s="4">
        <v>34591</v>
      </c>
      <c r="J105" s="30">
        <f t="shared" si="13"/>
        <v>4.6543898701974498E-3</v>
      </c>
      <c r="K105" s="12">
        <f t="shared" si="14"/>
        <v>0</v>
      </c>
      <c r="L105" s="12">
        <f t="shared" si="15"/>
        <v>100</v>
      </c>
    </row>
    <row r="106" spans="2:12" x14ac:dyDescent="0.25">
      <c r="B106" s="29">
        <v>44368</v>
      </c>
      <c r="C106" s="12">
        <v>1429.2760000000001</v>
      </c>
      <c r="D106" s="12">
        <v>1205.0533333333333</v>
      </c>
      <c r="E106" s="12">
        <v>1765.6100000000001</v>
      </c>
      <c r="F106" s="12">
        <v>1024.26</v>
      </c>
      <c r="G106" s="4">
        <v>0</v>
      </c>
      <c r="H106" s="4">
        <v>157</v>
      </c>
      <c r="I106" s="4">
        <v>32698</v>
      </c>
      <c r="J106" s="30">
        <f t="shared" si="13"/>
        <v>4.8015169123493788E-3</v>
      </c>
      <c r="K106" s="12">
        <f t="shared" si="14"/>
        <v>0</v>
      </c>
      <c r="L106" s="12">
        <f t="shared" si="15"/>
        <v>100</v>
      </c>
    </row>
    <row r="107" spans="2:12" x14ac:dyDescent="0.25">
      <c r="B107" s="29">
        <v>44369</v>
      </c>
      <c r="C107" s="12">
        <v>1444.61</v>
      </c>
      <c r="D107" s="12">
        <v>1200.6766666666667</v>
      </c>
      <c r="E107" s="12">
        <v>1810.51</v>
      </c>
      <c r="F107" s="12">
        <v>1022.28</v>
      </c>
      <c r="G107" s="4">
        <v>0</v>
      </c>
      <c r="H107" s="4">
        <v>147</v>
      </c>
      <c r="I107" s="4">
        <v>30222</v>
      </c>
      <c r="J107" s="30">
        <f t="shared" si="13"/>
        <v>4.8640063529878895E-3</v>
      </c>
      <c r="K107" s="12">
        <f t="shared" si="14"/>
        <v>0</v>
      </c>
      <c r="L107" s="12">
        <f t="shared" si="15"/>
        <v>100</v>
      </c>
    </row>
    <row r="108" spans="2:12" x14ac:dyDescent="0.25">
      <c r="B108" s="29">
        <v>44370</v>
      </c>
      <c r="C108" s="12">
        <v>1418.904</v>
      </c>
      <c r="D108" s="12">
        <v>1192.2666666666667</v>
      </c>
      <c r="E108" s="12">
        <v>1758.86</v>
      </c>
      <c r="F108" s="12">
        <v>1021.73</v>
      </c>
      <c r="G108" s="4">
        <v>0</v>
      </c>
      <c r="H108" s="4">
        <v>130</v>
      </c>
      <c r="I108" s="4">
        <v>30873</v>
      </c>
      <c r="J108" s="30">
        <f t="shared" si="13"/>
        <v>4.2107990801023547E-3</v>
      </c>
      <c r="K108" s="12">
        <f t="shared" si="14"/>
        <v>0</v>
      </c>
      <c r="L108" s="12">
        <f t="shared" si="15"/>
        <v>100</v>
      </c>
    </row>
    <row r="109" spans="2:12" x14ac:dyDescent="0.25">
      <c r="B109" s="29">
        <v>44371</v>
      </c>
      <c r="C109" s="12">
        <v>1432.4300000000003</v>
      </c>
      <c r="D109" s="12">
        <v>1177.9733333333334</v>
      </c>
      <c r="E109" s="12">
        <v>1814.115</v>
      </c>
      <c r="F109" s="12">
        <v>1026.96</v>
      </c>
      <c r="G109" s="4">
        <v>0</v>
      </c>
      <c r="H109" s="4">
        <v>100</v>
      </c>
      <c r="I109" s="4">
        <v>16667</v>
      </c>
      <c r="J109" s="30">
        <f t="shared" si="13"/>
        <v>5.9998800023999517E-3</v>
      </c>
      <c r="K109" s="12">
        <f t="shared" si="14"/>
        <v>0</v>
      </c>
      <c r="L109" s="12">
        <f t="shared" si="15"/>
        <v>100</v>
      </c>
    </row>
    <row r="110" spans="2:12" x14ac:dyDescent="0.25">
      <c r="B110" s="19">
        <v>44372</v>
      </c>
      <c r="C110" s="12">
        <v>1385.222</v>
      </c>
      <c r="D110" s="12">
        <v>1158.67</v>
      </c>
      <c r="E110" s="12">
        <v>1725.05</v>
      </c>
      <c r="F110" s="12">
        <v>1029.22</v>
      </c>
      <c r="G110" s="4">
        <v>0</v>
      </c>
      <c r="H110" s="4">
        <v>10</v>
      </c>
      <c r="I110" s="4">
        <v>4569</v>
      </c>
      <c r="J110" s="30">
        <f t="shared" si="13"/>
        <v>2.188662727073758E-3</v>
      </c>
      <c r="K110" s="12">
        <f t="shared" si="14"/>
        <v>0</v>
      </c>
      <c r="L110" s="12">
        <f t="shared" si="15"/>
        <v>100</v>
      </c>
    </row>
    <row r="111" spans="2:12" x14ac:dyDescent="0.25">
      <c r="B111" s="19">
        <v>44373</v>
      </c>
      <c r="C111" s="12">
        <v>1413.4699999999998</v>
      </c>
      <c r="D111" s="12">
        <v>1161.7033333333334</v>
      </c>
      <c r="E111" s="12">
        <v>1791.12</v>
      </c>
      <c r="F111" s="12">
        <v>1033.98</v>
      </c>
      <c r="G111" s="4">
        <v>0</v>
      </c>
      <c r="H111" s="4">
        <v>7</v>
      </c>
      <c r="I111" s="4">
        <v>4071</v>
      </c>
      <c r="J111" s="30">
        <f t="shared" si="13"/>
        <v>1.7194792434291329E-3</v>
      </c>
      <c r="K111" s="12">
        <f t="shared" si="14"/>
        <v>0</v>
      </c>
      <c r="L111" s="12">
        <f t="shared" si="15"/>
        <v>100</v>
      </c>
    </row>
    <row r="112" spans="2:12" x14ac:dyDescent="0.25">
      <c r="B112" s="29">
        <v>44374</v>
      </c>
      <c r="C112" s="12">
        <v>1420.86</v>
      </c>
      <c r="D112" s="12">
        <v>1199.21</v>
      </c>
      <c r="E112" s="12">
        <v>1753.335</v>
      </c>
      <c r="F112" s="12">
        <v>1020.9</v>
      </c>
      <c r="G112" s="4">
        <v>0</v>
      </c>
      <c r="H112" s="4">
        <v>125</v>
      </c>
      <c r="I112" s="4">
        <v>36805</v>
      </c>
      <c r="J112" s="30">
        <f t="shared" si="13"/>
        <v>3.3962776796630893E-3</v>
      </c>
      <c r="K112" s="12">
        <f t="shared" si="14"/>
        <v>0</v>
      </c>
      <c r="L112" s="12">
        <f t="shared" si="15"/>
        <v>100</v>
      </c>
    </row>
    <row r="113" spans="2:12" x14ac:dyDescent="0.25">
      <c r="B113" s="29">
        <v>44375</v>
      </c>
      <c r="C113" s="12">
        <v>1435.8399999999997</v>
      </c>
      <c r="D113" s="12">
        <v>1216.72</v>
      </c>
      <c r="E113" s="12">
        <v>1764.52</v>
      </c>
      <c r="F113" s="12">
        <v>1021.24</v>
      </c>
      <c r="G113" s="4">
        <v>0</v>
      </c>
      <c r="H113" s="4">
        <v>140</v>
      </c>
      <c r="I113" s="4">
        <v>36676</v>
      </c>
      <c r="J113" s="30">
        <f t="shared" si="13"/>
        <v>3.8172101646853527E-3</v>
      </c>
      <c r="K113" s="12">
        <f t="shared" si="14"/>
        <v>0</v>
      </c>
      <c r="L113" s="12">
        <f t="shared" si="15"/>
        <v>100</v>
      </c>
    </row>
    <row r="114" spans="2:12" x14ac:dyDescent="0.25">
      <c r="B114" s="29">
        <v>44376</v>
      </c>
      <c r="C114" s="12">
        <v>1461.364</v>
      </c>
      <c r="D114" s="12">
        <v>1210.4866666666667</v>
      </c>
      <c r="E114" s="12">
        <v>1837.68</v>
      </c>
      <c r="F114" s="12">
        <v>1020.89</v>
      </c>
      <c r="G114" s="4">
        <v>0</v>
      </c>
      <c r="H114" s="4">
        <v>130</v>
      </c>
      <c r="I114" s="4">
        <v>34922</v>
      </c>
      <c r="J114" s="30">
        <f t="shared" si="13"/>
        <v>3.7225817536223585E-3</v>
      </c>
      <c r="K114" s="12">
        <f t="shared" si="14"/>
        <v>0</v>
      </c>
      <c r="L114" s="12">
        <f t="shared" si="15"/>
        <v>100</v>
      </c>
    </row>
    <row r="115" spans="2:12" x14ac:dyDescent="0.25">
      <c r="B115" s="20">
        <v>44377</v>
      </c>
      <c r="C115" s="12">
        <v>1451.6439999999998</v>
      </c>
      <c r="D115" s="12">
        <v>1213.0766666666666</v>
      </c>
      <c r="E115" s="12">
        <v>1809.4949999999999</v>
      </c>
      <c r="F115" s="12">
        <v>1021.75</v>
      </c>
      <c r="G115" s="4">
        <v>1200000</v>
      </c>
      <c r="H115" s="4">
        <v>124</v>
      </c>
      <c r="I115" s="4">
        <v>39444</v>
      </c>
      <c r="J115" s="30">
        <f t="shared" si="13"/>
        <v>3.1436973937734509E-3</v>
      </c>
      <c r="K115" s="12">
        <f t="shared" si="14"/>
        <v>1.3888888888888888E-2</v>
      </c>
      <c r="L115" s="12">
        <f t="shared" si="15"/>
        <v>99.986111111111114</v>
      </c>
    </row>
    <row r="116" spans="2:12" x14ac:dyDescent="0.25">
      <c r="B116" s="14" t="s">
        <v>2</v>
      </c>
      <c r="C116" s="15">
        <v>217553.55</v>
      </c>
      <c r="D116" s="15">
        <v>109579.44</v>
      </c>
      <c r="E116" s="15">
        <v>107974.10999999999</v>
      </c>
      <c r="F116" s="15">
        <v>30782.780000000002</v>
      </c>
      <c r="G116" s="15">
        <f>SUM(G86:G115)</f>
        <v>1200000</v>
      </c>
      <c r="H116" s="15">
        <v>2920</v>
      </c>
      <c r="I116" s="15">
        <v>768837</v>
      </c>
      <c r="J116" s="28" t="s">
        <v>34</v>
      </c>
      <c r="K116" s="16" t="s">
        <v>34</v>
      </c>
      <c r="L116" s="16" t="s">
        <v>34</v>
      </c>
    </row>
    <row r="117" spans="2:12" ht="25.5" x14ac:dyDescent="0.25">
      <c r="B117" s="18" t="s">
        <v>3</v>
      </c>
      <c r="C117" s="17">
        <v>1450.3570000000002</v>
      </c>
      <c r="D117" s="17">
        <v>1217.5493333333334</v>
      </c>
      <c r="E117" s="17">
        <v>1799.5685000000003</v>
      </c>
      <c r="F117" s="17">
        <v>1026.0926666666667</v>
      </c>
      <c r="G117" s="17">
        <f t="shared" ref="G117" si="16">AVERAGE(G86:G115)</f>
        <v>40000</v>
      </c>
      <c r="H117" s="21">
        <v>97.333333333333329</v>
      </c>
      <c r="I117" s="21">
        <v>25627.9</v>
      </c>
      <c r="J117" s="31">
        <f>AVERAGE(J86:J115)</f>
        <v>3.3716034074440051E-3</v>
      </c>
      <c r="K117" s="17">
        <f>AVERAGE(K86:K115)</f>
        <v>4.6296296296296293E-4</v>
      </c>
      <c r="L117" s="17">
        <f>AVERAGE(L86:L115)</f>
        <v>99.999537037037044</v>
      </c>
    </row>
  </sheetData>
  <mergeCells count="6">
    <mergeCell ref="D4:F4"/>
    <mergeCell ref="G4:L4"/>
    <mergeCell ref="D43:F43"/>
    <mergeCell ref="G43:L43"/>
    <mergeCell ref="D83:F83"/>
    <mergeCell ref="G83:L8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C00000"/>
  </sheetPr>
  <dimension ref="B2:L117"/>
  <sheetViews>
    <sheetView tabSelected="1" workbookViewId="0">
      <selection activeCell="G145" sqref="G145"/>
    </sheetView>
  </sheetViews>
  <sheetFormatPr defaultRowHeight="12.75" x14ac:dyDescent="0.25"/>
  <cols>
    <col min="1" max="1" width="3.28515625" style="1" customWidth="1"/>
    <col min="2" max="2" width="15.28515625" style="1" bestFit="1" customWidth="1"/>
    <col min="3" max="6" width="16.7109375" style="1" customWidth="1"/>
    <col min="7" max="7" width="20.140625" style="1" bestFit="1" customWidth="1"/>
    <col min="8" max="8" width="22.42578125" style="1" bestFit="1" customWidth="1"/>
    <col min="9" max="9" width="20.28515625" style="1" bestFit="1" customWidth="1"/>
    <col min="10" max="10" width="20.7109375" style="1" bestFit="1" customWidth="1"/>
    <col min="11" max="11" width="15.140625" style="1" bestFit="1" customWidth="1"/>
    <col min="12" max="12" width="13.5703125" style="1" bestFit="1" customWidth="1"/>
    <col min="13" max="16384" width="9.140625" style="1"/>
  </cols>
  <sheetData>
    <row r="2" spans="2:12" hidden="1" x14ac:dyDescent="0.25">
      <c r="B2" s="1" t="s">
        <v>35</v>
      </c>
      <c r="C2" s="10">
        <v>1</v>
      </c>
      <c r="D2" s="10">
        <v>2</v>
      </c>
      <c r="E2" s="10">
        <v>3</v>
      </c>
      <c r="F2" s="10">
        <v>4</v>
      </c>
      <c r="G2" s="10">
        <v>5</v>
      </c>
      <c r="H2" s="10">
        <v>6</v>
      </c>
      <c r="I2" s="10">
        <v>7</v>
      </c>
      <c r="J2" s="10">
        <v>8</v>
      </c>
      <c r="K2" s="10">
        <v>9</v>
      </c>
      <c r="L2" s="10">
        <v>10</v>
      </c>
    </row>
    <row r="3" spans="2:12" hidden="1" x14ac:dyDescent="0.25">
      <c r="B3" s="1" t="s">
        <v>35</v>
      </c>
      <c r="C3" s="10">
        <v>1</v>
      </c>
      <c r="D3" s="10"/>
      <c r="E3" s="10"/>
      <c r="F3" s="10"/>
      <c r="G3" s="10">
        <v>2</v>
      </c>
      <c r="H3" s="10">
        <v>3</v>
      </c>
      <c r="I3" s="10">
        <v>4</v>
      </c>
      <c r="J3" s="10">
        <v>5</v>
      </c>
      <c r="K3" s="10">
        <v>6</v>
      </c>
      <c r="L3" s="10">
        <v>7</v>
      </c>
    </row>
    <row r="4" spans="2:12" ht="25.5" x14ac:dyDescent="0.25">
      <c r="B4" s="5" t="s">
        <v>7</v>
      </c>
      <c r="C4" s="2" t="s">
        <v>44</v>
      </c>
      <c r="D4" s="35" t="s">
        <v>42</v>
      </c>
      <c r="E4" s="36"/>
      <c r="F4" s="37"/>
      <c r="G4" s="35" t="s">
        <v>44</v>
      </c>
      <c r="H4" s="36"/>
      <c r="I4" s="36"/>
      <c r="J4" s="36"/>
      <c r="K4" s="36"/>
      <c r="L4" s="37"/>
    </row>
    <row r="5" spans="2:12" ht="48" x14ac:dyDescent="0.25">
      <c r="B5" s="6" t="s">
        <v>13</v>
      </c>
      <c r="C5" s="8"/>
      <c r="D5" s="9" t="s">
        <v>38</v>
      </c>
      <c r="E5" s="9" t="s">
        <v>39</v>
      </c>
      <c r="F5" s="9" t="s">
        <v>40</v>
      </c>
      <c r="G5" s="9"/>
      <c r="H5" s="9" t="s">
        <v>36</v>
      </c>
      <c r="I5" s="9" t="s">
        <v>15</v>
      </c>
      <c r="J5" s="9" t="s">
        <v>22</v>
      </c>
      <c r="K5" s="9" t="s">
        <v>23</v>
      </c>
      <c r="L5" s="9" t="s">
        <v>24</v>
      </c>
    </row>
    <row r="6" spans="2:12" x14ac:dyDescent="0.25">
      <c r="B6" s="3" t="s">
        <v>1</v>
      </c>
      <c r="C6" s="11" t="s">
        <v>25</v>
      </c>
      <c r="D6" s="11" t="s">
        <v>25</v>
      </c>
      <c r="E6" s="11" t="s">
        <v>25</v>
      </c>
      <c r="F6" s="11" t="s">
        <v>25</v>
      </c>
      <c r="G6" s="11" t="s">
        <v>26</v>
      </c>
      <c r="H6" s="11" t="s">
        <v>28</v>
      </c>
      <c r="I6" s="11" t="s">
        <v>27</v>
      </c>
      <c r="J6" s="11" t="s">
        <v>30</v>
      </c>
      <c r="K6" s="11" t="s">
        <v>32</v>
      </c>
      <c r="L6" s="11" t="s">
        <v>33</v>
      </c>
    </row>
    <row r="7" spans="2:12" x14ac:dyDescent="0.25">
      <c r="B7" s="29">
        <v>44287</v>
      </c>
      <c r="C7" s="13">
        <v>1651.952</v>
      </c>
      <c r="D7" s="12">
        <v>747.77666666666664</v>
      </c>
      <c r="E7" s="12">
        <v>1758.2150000000001</v>
      </c>
      <c r="F7" s="12">
        <v>653.16</v>
      </c>
      <c r="G7" s="4">
        <v>0</v>
      </c>
      <c r="H7" s="4">
        <v>73</v>
      </c>
      <c r="I7" s="4">
        <v>13553</v>
      </c>
      <c r="J7" s="30">
        <f>H7/I7</f>
        <v>5.3862613443518038E-3</v>
      </c>
      <c r="K7" s="12">
        <f>G7/86400000</f>
        <v>0</v>
      </c>
      <c r="L7" s="12">
        <f>100-K7</f>
        <v>100</v>
      </c>
    </row>
    <row r="8" spans="2:12" x14ac:dyDescent="0.25">
      <c r="B8" s="19">
        <v>44288</v>
      </c>
      <c r="C8" s="13">
        <v>1689.23</v>
      </c>
      <c r="D8" s="12">
        <v>690.60333333333335</v>
      </c>
      <c r="E8" s="12">
        <v>1937.17</v>
      </c>
      <c r="F8" s="12">
        <v>672.39</v>
      </c>
      <c r="G8" s="4">
        <v>0</v>
      </c>
      <c r="H8" s="4">
        <v>32</v>
      </c>
      <c r="I8" s="4">
        <v>6122</v>
      </c>
      <c r="J8" s="30">
        <f t="shared" ref="J8:J36" si="0">H8/I8</f>
        <v>5.2270499836654686E-3</v>
      </c>
      <c r="K8" s="12">
        <f t="shared" ref="K8:K36" si="1">G8/86400000</f>
        <v>0</v>
      </c>
      <c r="L8" s="12">
        <f t="shared" ref="L8:L36" si="2">100-K8</f>
        <v>100</v>
      </c>
    </row>
    <row r="9" spans="2:12" x14ac:dyDescent="0.25">
      <c r="B9" s="19">
        <v>44289</v>
      </c>
      <c r="C9" s="13">
        <v>1550.9559999999999</v>
      </c>
      <c r="D9" s="12">
        <v>691.51666666666677</v>
      </c>
      <c r="E9" s="12">
        <v>1590.115</v>
      </c>
      <c r="F9" s="12">
        <v>650.29999999999995</v>
      </c>
      <c r="G9" s="4">
        <v>0</v>
      </c>
      <c r="H9" s="4">
        <v>33</v>
      </c>
      <c r="I9" s="4">
        <v>5360</v>
      </c>
      <c r="J9" s="30">
        <f t="shared" si="0"/>
        <v>6.156716417910448E-3</v>
      </c>
      <c r="K9" s="12">
        <f t="shared" si="1"/>
        <v>0</v>
      </c>
      <c r="L9" s="12">
        <f t="shared" si="2"/>
        <v>100</v>
      </c>
    </row>
    <row r="10" spans="2:12" x14ac:dyDescent="0.25">
      <c r="B10" s="29">
        <v>44290</v>
      </c>
      <c r="C10" s="13">
        <v>1658.1059999999998</v>
      </c>
      <c r="D10" s="12">
        <v>747.89</v>
      </c>
      <c r="E10" s="12">
        <v>1773.4299999999998</v>
      </c>
      <c r="F10" s="12">
        <v>622.54</v>
      </c>
      <c r="G10" s="4">
        <v>0</v>
      </c>
      <c r="H10" s="4">
        <v>89</v>
      </c>
      <c r="I10" s="4">
        <v>13335</v>
      </c>
      <c r="J10" s="30">
        <f t="shared" si="0"/>
        <v>6.6741657292838392E-3</v>
      </c>
      <c r="K10" s="12">
        <f t="shared" si="1"/>
        <v>0</v>
      </c>
      <c r="L10" s="12">
        <f t="shared" si="2"/>
        <v>100</v>
      </c>
    </row>
    <row r="11" spans="2:12" x14ac:dyDescent="0.25">
      <c r="B11" s="29">
        <v>44291</v>
      </c>
      <c r="C11" s="13">
        <v>1591.634</v>
      </c>
      <c r="D11" s="12">
        <v>696.75</v>
      </c>
      <c r="E11" s="12">
        <v>1683.9599999999998</v>
      </c>
      <c r="F11" s="12">
        <v>607.78</v>
      </c>
      <c r="G11" s="4">
        <v>0</v>
      </c>
      <c r="H11" s="4">
        <v>95</v>
      </c>
      <c r="I11" s="4">
        <v>14023</v>
      </c>
      <c r="J11" s="30">
        <f t="shared" si="0"/>
        <v>6.7745846109962208E-3</v>
      </c>
      <c r="K11" s="12">
        <f t="shared" si="1"/>
        <v>0</v>
      </c>
      <c r="L11" s="12">
        <f t="shared" si="2"/>
        <v>100</v>
      </c>
    </row>
    <row r="12" spans="2:12" x14ac:dyDescent="0.25">
      <c r="B12" s="29">
        <v>44292</v>
      </c>
      <c r="C12" s="13">
        <v>1614.434</v>
      </c>
      <c r="D12" s="12">
        <v>720.05666666666673</v>
      </c>
      <c r="E12" s="12">
        <v>1706</v>
      </c>
      <c r="F12" s="12">
        <v>623.16</v>
      </c>
      <c r="G12" s="4">
        <v>0</v>
      </c>
      <c r="H12" s="4">
        <v>70</v>
      </c>
      <c r="I12" s="4">
        <v>12153</v>
      </c>
      <c r="J12" s="30">
        <f t="shared" si="0"/>
        <v>5.7598946762116351E-3</v>
      </c>
      <c r="K12" s="12">
        <f t="shared" si="1"/>
        <v>0</v>
      </c>
      <c r="L12" s="12">
        <f t="shared" si="2"/>
        <v>100</v>
      </c>
    </row>
    <row r="13" spans="2:12" x14ac:dyDescent="0.25">
      <c r="B13" s="29">
        <v>44293</v>
      </c>
      <c r="C13" s="13">
        <v>1581.8120000000001</v>
      </c>
      <c r="D13" s="12">
        <v>706.50999999999988</v>
      </c>
      <c r="E13" s="12">
        <v>1644.7650000000001</v>
      </c>
      <c r="F13" s="12">
        <v>607.73</v>
      </c>
      <c r="G13" s="4">
        <v>0</v>
      </c>
      <c r="H13" s="4">
        <v>64</v>
      </c>
      <c r="I13" s="4">
        <v>12350</v>
      </c>
      <c r="J13" s="30">
        <f t="shared" si="0"/>
        <v>5.1821862348178137E-3</v>
      </c>
      <c r="K13" s="12">
        <f t="shared" si="1"/>
        <v>0</v>
      </c>
      <c r="L13" s="12">
        <f t="shared" si="2"/>
        <v>100</v>
      </c>
    </row>
    <row r="14" spans="2:12" x14ac:dyDescent="0.25">
      <c r="B14" s="29">
        <v>44294</v>
      </c>
      <c r="C14" s="13">
        <v>1605.942</v>
      </c>
      <c r="D14" s="12">
        <v>703.15</v>
      </c>
      <c r="E14" s="12">
        <v>1710.13</v>
      </c>
      <c r="F14" s="12">
        <v>614.11</v>
      </c>
      <c r="G14" s="4">
        <v>0</v>
      </c>
      <c r="H14" s="4">
        <v>54</v>
      </c>
      <c r="I14" s="4">
        <v>11531</v>
      </c>
      <c r="J14" s="30">
        <f t="shared" si="0"/>
        <v>4.6830283583383925E-3</v>
      </c>
      <c r="K14" s="12">
        <f t="shared" si="1"/>
        <v>0</v>
      </c>
      <c r="L14" s="12">
        <f t="shared" si="2"/>
        <v>100</v>
      </c>
    </row>
    <row r="15" spans="2:12" x14ac:dyDescent="0.25">
      <c r="B15" s="19">
        <v>44295</v>
      </c>
      <c r="C15" s="13">
        <v>1552.732</v>
      </c>
      <c r="D15" s="12">
        <v>685.38666666666666</v>
      </c>
      <c r="E15" s="12">
        <v>1603.75</v>
      </c>
      <c r="F15" s="12">
        <v>647.12</v>
      </c>
      <c r="G15" s="4">
        <v>0</v>
      </c>
      <c r="H15" s="4">
        <v>34</v>
      </c>
      <c r="I15" s="4">
        <v>5986</v>
      </c>
      <c r="J15" s="30">
        <f t="shared" si="0"/>
        <v>5.6799198128967589E-3</v>
      </c>
      <c r="K15" s="12">
        <f t="shared" si="1"/>
        <v>0</v>
      </c>
      <c r="L15" s="12">
        <f t="shared" si="2"/>
        <v>100</v>
      </c>
    </row>
    <row r="16" spans="2:12" x14ac:dyDescent="0.25">
      <c r="B16" s="19">
        <v>44296</v>
      </c>
      <c r="C16" s="13">
        <v>2134.6120000000001</v>
      </c>
      <c r="D16" s="12">
        <v>1655.72</v>
      </c>
      <c r="E16" s="12">
        <v>1602.95</v>
      </c>
      <c r="F16" s="12">
        <v>672.56999999999994</v>
      </c>
      <c r="G16" s="4">
        <v>0</v>
      </c>
      <c r="H16" s="4">
        <v>69</v>
      </c>
      <c r="I16" s="4">
        <v>5070</v>
      </c>
      <c r="J16" s="30">
        <f t="shared" si="0"/>
        <v>1.3609467455621301E-2</v>
      </c>
      <c r="K16" s="12">
        <f t="shared" si="1"/>
        <v>0</v>
      </c>
      <c r="L16" s="12">
        <f t="shared" si="2"/>
        <v>100</v>
      </c>
    </row>
    <row r="17" spans="2:12" x14ac:dyDescent="0.25">
      <c r="B17" s="29">
        <v>44297</v>
      </c>
      <c r="C17" s="13">
        <v>1988.2559999999999</v>
      </c>
      <c r="D17" s="12">
        <v>1360.8466666666666</v>
      </c>
      <c r="E17" s="12">
        <v>1679.3700000000001</v>
      </c>
      <c r="F17" s="12">
        <v>2405.06</v>
      </c>
      <c r="G17" s="4">
        <v>0</v>
      </c>
      <c r="H17" s="4">
        <v>669</v>
      </c>
      <c r="I17" s="4">
        <v>13734</v>
      </c>
      <c r="J17" s="30">
        <f t="shared" si="0"/>
        <v>4.871122761031018E-2</v>
      </c>
      <c r="K17" s="12">
        <f t="shared" si="1"/>
        <v>0</v>
      </c>
      <c r="L17" s="12">
        <f t="shared" si="2"/>
        <v>100</v>
      </c>
    </row>
    <row r="18" spans="2:12" x14ac:dyDescent="0.25">
      <c r="B18" s="29">
        <v>44298</v>
      </c>
      <c r="C18" s="13">
        <v>2003.5980000000004</v>
      </c>
      <c r="D18" s="12">
        <v>1376.2733333333333</v>
      </c>
      <c r="E18" s="12">
        <v>1694.585</v>
      </c>
      <c r="F18" s="12">
        <v>2213.4700000000003</v>
      </c>
      <c r="G18" s="4">
        <v>0</v>
      </c>
      <c r="H18" s="4">
        <v>993</v>
      </c>
      <c r="I18" s="4">
        <v>13924</v>
      </c>
      <c r="J18" s="30">
        <f t="shared" si="0"/>
        <v>7.1315713875323178E-2</v>
      </c>
      <c r="K18" s="12">
        <f t="shared" si="1"/>
        <v>0</v>
      </c>
      <c r="L18" s="12">
        <f t="shared" si="2"/>
        <v>100</v>
      </c>
    </row>
    <row r="19" spans="2:12" x14ac:dyDescent="0.25">
      <c r="B19" s="29">
        <v>44299</v>
      </c>
      <c r="C19" s="13">
        <v>1617.3300000000002</v>
      </c>
      <c r="D19" s="12">
        <v>705.60666666666657</v>
      </c>
      <c r="E19" s="12">
        <v>1734.915</v>
      </c>
      <c r="F19" s="12">
        <v>626.14</v>
      </c>
      <c r="G19" s="4">
        <v>0</v>
      </c>
      <c r="H19" s="4">
        <v>50</v>
      </c>
      <c r="I19" s="4">
        <v>11782</v>
      </c>
      <c r="J19" s="30">
        <f t="shared" si="0"/>
        <v>4.2437616703445936E-3</v>
      </c>
      <c r="K19" s="12">
        <f t="shared" si="1"/>
        <v>0</v>
      </c>
      <c r="L19" s="12">
        <f t="shared" si="2"/>
        <v>100</v>
      </c>
    </row>
    <row r="20" spans="2:12" x14ac:dyDescent="0.25">
      <c r="B20" s="29">
        <v>44300</v>
      </c>
      <c r="C20" s="13">
        <v>1615.5360000000001</v>
      </c>
      <c r="D20" s="12">
        <v>708.27666666666664</v>
      </c>
      <c r="E20" s="12">
        <v>1726.425</v>
      </c>
      <c r="F20" s="12">
        <v>616.45000000000005</v>
      </c>
      <c r="G20" s="4">
        <v>0</v>
      </c>
      <c r="H20" s="4">
        <v>95</v>
      </c>
      <c r="I20" s="4">
        <v>11340</v>
      </c>
      <c r="J20" s="30">
        <f t="shared" si="0"/>
        <v>8.3774250440917103E-3</v>
      </c>
      <c r="K20" s="12">
        <f t="shared" si="1"/>
        <v>0</v>
      </c>
      <c r="L20" s="12">
        <f t="shared" si="2"/>
        <v>100</v>
      </c>
    </row>
    <row r="21" spans="2:12" x14ac:dyDescent="0.25">
      <c r="B21" s="29">
        <v>44301</v>
      </c>
      <c r="C21" s="13">
        <v>1607.944</v>
      </c>
      <c r="D21" s="12">
        <v>705.68333333333328</v>
      </c>
      <c r="E21" s="12">
        <v>1711.335</v>
      </c>
      <c r="F21" s="12">
        <v>624.64</v>
      </c>
      <c r="G21" s="4">
        <v>0</v>
      </c>
      <c r="H21" s="4">
        <v>77</v>
      </c>
      <c r="I21" s="4">
        <v>11980</v>
      </c>
      <c r="J21" s="30">
        <f t="shared" si="0"/>
        <v>6.4273789649415694E-3</v>
      </c>
      <c r="K21" s="12">
        <f t="shared" si="1"/>
        <v>0</v>
      </c>
      <c r="L21" s="12">
        <f t="shared" si="2"/>
        <v>100</v>
      </c>
    </row>
    <row r="22" spans="2:12" x14ac:dyDescent="0.25">
      <c r="B22" s="19">
        <v>44302</v>
      </c>
      <c r="C22" s="13">
        <v>1576.328</v>
      </c>
      <c r="D22" s="12">
        <v>684.90333333333331</v>
      </c>
      <c r="E22" s="12">
        <v>1663.4649999999999</v>
      </c>
      <c r="F22" s="12">
        <v>657.19</v>
      </c>
      <c r="G22" s="4">
        <v>0</v>
      </c>
      <c r="H22" s="4">
        <v>26</v>
      </c>
      <c r="I22" s="4">
        <v>4869</v>
      </c>
      <c r="J22" s="30">
        <f t="shared" si="0"/>
        <v>5.3399055247484086E-3</v>
      </c>
      <c r="K22" s="12">
        <f t="shared" si="1"/>
        <v>0</v>
      </c>
      <c r="L22" s="12">
        <f t="shared" si="2"/>
        <v>100</v>
      </c>
    </row>
    <row r="23" spans="2:12" x14ac:dyDescent="0.25">
      <c r="B23" s="19">
        <v>44303</v>
      </c>
      <c r="C23" s="13">
        <v>2477.9000000000005</v>
      </c>
      <c r="D23" s="12">
        <v>2099.3266666666664</v>
      </c>
      <c r="E23" s="12">
        <v>1795.76</v>
      </c>
      <c r="F23" s="12">
        <v>4530.04</v>
      </c>
      <c r="G23" s="4">
        <v>0</v>
      </c>
      <c r="H23" s="4">
        <v>21</v>
      </c>
      <c r="I23" s="4">
        <v>3593</v>
      </c>
      <c r="J23" s="30">
        <f t="shared" si="0"/>
        <v>5.8446980239354298E-3</v>
      </c>
      <c r="K23" s="12">
        <f t="shared" si="1"/>
        <v>0</v>
      </c>
      <c r="L23" s="12">
        <f t="shared" si="2"/>
        <v>100</v>
      </c>
    </row>
    <row r="24" spans="2:12" x14ac:dyDescent="0.25">
      <c r="B24" s="29">
        <v>44304</v>
      </c>
      <c r="C24" s="13">
        <v>1564.742</v>
      </c>
      <c r="D24" s="12">
        <v>687.77666666666664</v>
      </c>
      <c r="E24" s="12">
        <v>1630.1899999999998</v>
      </c>
      <c r="F24" s="12">
        <v>658.69</v>
      </c>
      <c r="G24" s="4">
        <v>0</v>
      </c>
      <c r="H24" s="4">
        <v>40</v>
      </c>
      <c r="I24" s="4">
        <v>5010</v>
      </c>
      <c r="J24" s="30">
        <f t="shared" si="0"/>
        <v>7.9840319361277438E-3</v>
      </c>
      <c r="K24" s="12">
        <f t="shared" si="1"/>
        <v>0</v>
      </c>
      <c r="L24" s="12">
        <f t="shared" si="2"/>
        <v>100</v>
      </c>
    </row>
    <row r="25" spans="2:12" x14ac:dyDescent="0.25">
      <c r="B25" s="29">
        <v>44305</v>
      </c>
      <c r="C25" s="13">
        <v>1651.752</v>
      </c>
      <c r="D25" s="12">
        <v>714.52666666666664</v>
      </c>
      <c r="E25" s="12">
        <v>1807.5900000000001</v>
      </c>
      <c r="F25" s="12">
        <v>626.43000000000006</v>
      </c>
      <c r="G25" s="4">
        <v>0</v>
      </c>
      <c r="H25" s="4">
        <v>70</v>
      </c>
      <c r="I25" s="4">
        <v>14803</v>
      </c>
      <c r="J25" s="30">
        <f t="shared" si="0"/>
        <v>4.7287711950280351E-3</v>
      </c>
      <c r="K25" s="12">
        <f t="shared" si="1"/>
        <v>0</v>
      </c>
      <c r="L25" s="12">
        <f t="shared" si="2"/>
        <v>100</v>
      </c>
    </row>
    <row r="26" spans="2:12" x14ac:dyDescent="0.25">
      <c r="B26" s="29">
        <v>44306</v>
      </c>
      <c r="C26" s="13">
        <v>1635.154</v>
      </c>
      <c r="D26" s="12">
        <v>699.58666666666659</v>
      </c>
      <c r="E26" s="12">
        <v>1788.5050000000001</v>
      </c>
      <c r="F26" s="12">
        <v>624.13</v>
      </c>
      <c r="G26" s="4">
        <v>0</v>
      </c>
      <c r="H26" s="4">
        <v>62</v>
      </c>
      <c r="I26" s="4">
        <v>12995</v>
      </c>
      <c r="J26" s="30">
        <f t="shared" si="0"/>
        <v>4.77106579453636E-3</v>
      </c>
      <c r="K26" s="12">
        <f t="shared" si="1"/>
        <v>0</v>
      </c>
      <c r="L26" s="12">
        <f t="shared" si="2"/>
        <v>100</v>
      </c>
    </row>
    <row r="27" spans="2:12" x14ac:dyDescent="0.25">
      <c r="B27" s="29">
        <v>44307</v>
      </c>
      <c r="C27" s="13">
        <v>1608.6739999999998</v>
      </c>
      <c r="D27" s="12">
        <v>695.32666666666671</v>
      </c>
      <c r="E27" s="12">
        <v>1728.6949999999999</v>
      </c>
      <c r="F27" s="12">
        <v>625.16</v>
      </c>
      <c r="G27" s="4">
        <v>0</v>
      </c>
      <c r="H27" s="4">
        <v>56</v>
      </c>
      <c r="I27" s="4">
        <v>11764</v>
      </c>
      <c r="J27" s="30">
        <f t="shared" si="0"/>
        <v>4.7602856171370285E-3</v>
      </c>
      <c r="K27" s="12">
        <f t="shared" si="1"/>
        <v>0</v>
      </c>
      <c r="L27" s="12">
        <f t="shared" si="2"/>
        <v>100</v>
      </c>
    </row>
    <row r="28" spans="2:12" x14ac:dyDescent="0.25">
      <c r="B28" s="29">
        <v>44308</v>
      </c>
      <c r="C28" s="13">
        <v>2158.46</v>
      </c>
      <c r="D28" s="12">
        <v>1610.1766666666665</v>
      </c>
      <c r="E28" s="12">
        <v>1730.8850000000002</v>
      </c>
      <c r="F28" s="12">
        <v>2864.71</v>
      </c>
      <c r="G28" s="4">
        <v>0</v>
      </c>
      <c r="H28" s="4">
        <v>1272</v>
      </c>
      <c r="I28" s="4">
        <v>12791</v>
      </c>
      <c r="J28" s="30">
        <f t="shared" si="0"/>
        <v>9.9444922210929557E-2</v>
      </c>
      <c r="K28" s="12">
        <f t="shared" si="1"/>
        <v>0</v>
      </c>
      <c r="L28" s="12">
        <f t="shared" si="2"/>
        <v>100</v>
      </c>
    </row>
    <row r="29" spans="2:12" x14ac:dyDescent="0.25">
      <c r="B29" s="19">
        <v>44309</v>
      </c>
      <c r="C29" s="13">
        <v>1588.8859999999997</v>
      </c>
      <c r="D29" s="12">
        <v>714.34666666666669</v>
      </c>
      <c r="E29" s="12">
        <v>1650.6949999999999</v>
      </c>
      <c r="F29" s="12">
        <v>676.98</v>
      </c>
      <c r="G29" s="4">
        <v>0</v>
      </c>
      <c r="H29" s="4">
        <v>11</v>
      </c>
      <c r="I29" s="4">
        <v>5742</v>
      </c>
      <c r="J29" s="30">
        <f t="shared" si="0"/>
        <v>1.9157088122605363E-3</v>
      </c>
      <c r="K29" s="12">
        <f t="shared" si="1"/>
        <v>0</v>
      </c>
      <c r="L29" s="12">
        <f t="shared" si="2"/>
        <v>100</v>
      </c>
    </row>
    <row r="30" spans="2:12" x14ac:dyDescent="0.25">
      <c r="B30" s="19">
        <v>44310</v>
      </c>
      <c r="C30" s="13">
        <v>1620.1179999999999</v>
      </c>
      <c r="D30" s="12">
        <v>701.74333333333334</v>
      </c>
      <c r="E30" s="12">
        <v>1747.6799999999998</v>
      </c>
      <c r="F30" s="12">
        <v>672.23</v>
      </c>
      <c r="G30" s="4">
        <v>0</v>
      </c>
      <c r="H30" s="4">
        <v>14</v>
      </c>
      <c r="I30" s="4">
        <v>4826</v>
      </c>
      <c r="J30" s="30">
        <f t="shared" si="0"/>
        <v>2.9009531703273932E-3</v>
      </c>
      <c r="K30" s="12">
        <f t="shared" si="1"/>
        <v>0</v>
      </c>
      <c r="L30" s="12">
        <f t="shared" si="2"/>
        <v>100</v>
      </c>
    </row>
    <row r="31" spans="2:12" x14ac:dyDescent="0.25">
      <c r="B31" s="29">
        <v>44311</v>
      </c>
      <c r="C31" s="13">
        <v>1597.9839999999999</v>
      </c>
      <c r="D31" s="12">
        <v>684.21333333333325</v>
      </c>
      <c r="E31" s="12">
        <v>1718.6399999999999</v>
      </c>
      <c r="F31" s="12">
        <v>653.54999999999995</v>
      </c>
      <c r="G31" s="4">
        <v>0</v>
      </c>
      <c r="H31" s="4">
        <v>19</v>
      </c>
      <c r="I31" s="4">
        <v>5679</v>
      </c>
      <c r="J31" s="30">
        <f t="shared" si="0"/>
        <v>3.3456594470857547E-3</v>
      </c>
      <c r="K31" s="12">
        <f t="shared" si="1"/>
        <v>0</v>
      </c>
      <c r="L31" s="12">
        <f t="shared" si="2"/>
        <v>100</v>
      </c>
    </row>
    <row r="32" spans="2:12" x14ac:dyDescent="0.25">
      <c r="B32" s="29">
        <v>44312</v>
      </c>
      <c r="C32" s="13">
        <v>1596.1580000000001</v>
      </c>
      <c r="D32" s="12">
        <v>696.16666666666663</v>
      </c>
      <c r="E32" s="12">
        <v>1696.145</v>
      </c>
      <c r="F32" s="12">
        <v>607.68000000000006</v>
      </c>
      <c r="G32" s="4">
        <v>0</v>
      </c>
      <c r="H32" s="4">
        <v>53</v>
      </c>
      <c r="I32" s="4">
        <v>13864</v>
      </c>
      <c r="J32" s="30">
        <f t="shared" si="0"/>
        <v>3.8228505481823429E-3</v>
      </c>
      <c r="K32" s="12">
        <f t="shared" si="1"/>
        <v>0</v>
      </c>
      <c r="L32" s="12">
        <f t="shared" si="2"/>
        <v>100</v>
      </c>
    </row>
    <row r="33" spans="2:12" x14ac:dyDescent="0.25">
      <c r="B33" s="29">
        <v>44313</v>
      </c>
      <c r="C33" s="13">
        <v>1587.732</v>
      </c>
      <c r="D33" s="12">
        <v>696.45333333333326</v>
      </c>
      <c r="E33" s="12">
        <v>1674.65</v>
      </c>
      <c r="F33" s="12">
        <v>612.54</v>
      </c>
      <c r="G33" s="4">
        <v>0</v>
      </c>
      <c r="H33" s="4">
        <v>77</v>
      </c>
      <c r="I33" s="4">
        <v>13376</v>
      </c>
      <c r="J33" s="30">
        <f t="shared" si="0"/>
        <v>5.7565789473684207E-3</v>
      </c>
      <c r="K33" s="12">
        <f t="shared" si="1"/>
        <v>0</v>
      </c>
      <c r="L33" s="12">
        <f t="shared" si="2"/>
        <v>100</v>
      </c>
    </row>
    <row r="34" spans="2:12" x14ac:dyDescent="0.25">
      <c r="B34" s="29">
        <v>44314</v>
      </c>
      <c r="C34" s="13">
        <v>1588.6859999999999</v>
      </c>
      <c r="D34" s="12">
        <v>693.54666666666674</v>
      </c>
      <c r="E34" s="12">
        <v>1681.395</v>
      </c>
      <c r="F34" s="12">
        <v>619.19000000000005</v>
      </c>
      <c r="G34" s="4">
        <v>0</v>
      </c>
      <c r="H34" s="4">
        <v>90</v>
      </c>
      <c r="I34" s="4">
        <v>12518</v>
      </c>
      <c r="J34" s="30">
        <f t="shared" si="0"/>
        <v>7.1896469084518294E-3</v>
      </c>
      <c r="K34" s="12">
        <f t="shared" si="1"/>
        <v>0</v>
      </c>
      <c r="L34" s="12">
        <f t="shared" si="2"/>
        <v>100</v>
      </c>
    </row>
    <row r="35" spans="2:12" x14ac:dyDescent="0.25">
      <c r="B35" s="29">
        <v>44315</v>
      </c>
      <c r="C35" s="13">
        <v>1587.126</v>
      </c>
      <c r="D35" s="12">
        <v>687.05000000000007</v>
      </c>
      <c r="E35" s="12">
        <v>1687.2399999999998</v>
      </c>
      <c r="F35" s="12">
        <v>615.27</v>
      </c>
      <c r="G35" s="4">
        <v>0</v>
      </c>
      <c r="H35" s="4">
        <v>74</v>
      </c>
      <c r="I35" s="4">
        <v>11942</v>
      </c>
      <c r="J35" s="30">
        <f t="shared" si="0"/>
        <v>6.1966169820800538E-3</v>
      </c>
      <c r="K35" s="12">
        <f t="shared" si="1"/>
        <v>0</v>
      </c>
      <c r="L35" s="12">
        <f t="shared" si="2"/>
        <v>100</v>
      </c>
    </row>
    <row r="36" spans="2:12" x14ac:dyDescent="0.25">
      <c r="B36" s="19">
        <v>44316</v>
      </c>
      <c r="C36" s="13">
        <v>1573.242</v>
      </c>
      <c r="D36" s="12">
        <v>688.05666666666673</v>
      </c>
      <c r="E36" s="12">
        <v>1651.02</v>
      </c>
      <c r="F36" s="12">
        <v>647.13</v>
      </c>
      <c r="G36" s="4">
        <v>1200000</v>
      </c>
      <c r="H36" s="4">
        <v>55</v>
      </c>
      <c r="I36" s="4">
        <v>6104</v>
      </c>
      <c r="J36" s="30">
        <f t="shared" si="0"/>
        <v>9.0104849279161198E-3</v>
      </c>
      <c r="K36" s="12">
        <f t="shared" si="1"/>
        <v>1.3888888888888888E-2</v>
      </c>
      <c r="L36" s="12">
        <f t="shared" si="2"/>
        <v>99.986111111111114</v>
      </c>
    </row>
    <row r="37" spans="2:12" x14ac:dyDescent="0.25">
      <c r="B37" s="14" t="s">
        <v>2</v>
      </c>
      <c r="C37" s="21">
        <v>254385.08000000002</v>
      </c>
      <c r="D37" s="15">
        <v>76965.739999999991</v>
      </c>
      <c r="E37" s="15">
        <v>102419.34</v>
      </c>
      <c r="F37" s="15">
        <v>28547.539999999997</v>
      </c>
      <c r="G37" s="15">
        <f>SUM(G7:G36)</f>
        <v>1200000</v>
      </c>
      <c r="H37" s="15">
        <v>4437</v>
      </c>
      <c r="I37" s="15">
        <v>302119</v>
      </c>
      <c r="J37" s="28" t="s">
        <v>34</v>
      </c>
      <c r="K37" s="16" t="s">
        <v>34</v>
      </c>
      <c r="L37" s="16" t="s">
        <v>34</v>
      </c>
    </row>
    <row r="38" spans="2:12" ht="25.5" x14ac:dyDescent="0.25">
      <c r="B38" s="18" t="s">
        <v>3</v>
      </c>
      <c r="C38" s="21">
        <v>1695.9005333333332</v>
      </c>
      <c r="D38" s="17">
        <v>855.17488888888886</v>
      </c>
      <c r="E38" s="17">
        <v>1706.9889999999994</v>
      </c>
      <c r="F38" s="17">
        <v>951.58466666666652</v>
      </c>
      <c r="G38" s="17">
        <f t="shared" ref="G38:L38" si="3">AVERAGE(G7:G36)</f>
        <v>40000</v>
      </c>
      <c r="H38" s="17">
        <v>147.9</v>
      </c>
      <c r="I38" s="17">
        <v>10070.633333333333</v>
      </c>
      <c r="J38" s="31">
        <f t="shared" si="3"/>
        <v>1.2574032061173999E-2</v>
      </c>
      <c r="K38" s="17">
        <f t="shared" si="3"/>
        <v>4.6296296296296293E-4</v>
      </c>
      <c r="L38" s="17">
        <f t="shared" si="3"/>
        <v>99.999537037037044</v>
      </c>
    </row>
    <row r="41" spans="2:12" hidden="1" x14ac:dyDescent="0.25">
      <c r="B41" s="1" t="s">
        <v>35</v>
      </c>
      <c r="C41" s="10">
        <v>1</v>
      </c>
      <c r="D41" s="10">
        <v>2</v>
      </c>
      <c r="E41" s="10">
        <v>3</v>
      </c>
      <c r="F41" s="10">
        <v>4</v>
      </c>
      <c r="G41" s="10">
        <v>5</v>
      </c>
      <c r="H41" s="10">
        <v>6</v>
      </c>
      <c r="I41" s="10">
        <v>7</v>
      </c>
      <c r="J41" s="10">
        <v>8</v>
      </c>
      <c r="K41" s="10">
        <v>9</v>
      </c>
      <c r="L41" s="10">
        <v>10</v>
      </c>
    </row>
    <row r="42" spans="2:12" hidden="1" x14ac:dyDescent="0.25">
      <c r="B42" s="1" t="s">
        <v>35</v>
      </c>
      <c r="C42" s="10">
        <v>1</v>
      </c>
      <c r="D42" s="10"/>
      <c r="E42" s="10"/>
      <c r="F42" s="10"/>
      <c r="G42" s="10">
        <v>2</v>
      </c>
      <c r="H42" s="10">
        <v>3</v>
      </c>
      <c r="I42" s="10">
        <v>4</v>
      </c>
      <c r="J42" s="10">
        <v>5</v>
      </c>
      <c r="K42" s="10">
        <v>6</v>
      </c>
      <c r="L42" s="10">
        <v>7</v>
      </c>
    </row>
    <row r="43" spans="2:12" ht="25.5" x14ac:dyDescent="0.25">
      <c r="B43" s="5" t="s">
        <v>7</v>
      </c>
      <c r="C43" s="2" t="s">
        <v>44</v>
      </c>
      <c r="D43" s="35" t="s">
        <v>42</v>
      </c>
      <c r="E43" s="36"/>
      <c r="F43" s="37"/>
      <c r="G43" s="35" t="s">
        <v>44</v>
      </c>
      <c r="H43" s="36"/>
      <c r="I43" s="36"/>
      <c r="J43" s="36"/>
      <c r="K43" s="36"/>
      <c r="L43" s="37"/>
    </row>
    <row r="44" spans="2:12" ht="48" x14ac:dyDescent="0.25">
      <c r="B44" s="6" t="s">
        <v>13</v>
      </c>
      <c r="C44" s="8"/>
      <c r="D44" s="9" t="s">
        <v>38</v>
      </c>
      <c r="E44" s="9" t="s">
        <v>39</v>
      </c>
      <c r="F44" s="9" t="s">
        <v>40</v>
      </c>
      <c r="G44" s="9"/>
      <c r="H44" s="9" t="s">
        <v>36</v>
      </c>
      <c r="I44" s="9" t="s">
        <v>15</v>
      </c>
      <c r="J44" s="9" t="s">
        <v>22</v>
      </c>
      <c r="K44" s="9" t="s">
        <v>23</v>
      </c>
      <c r="L44" s="9" t="s">
        <v>24</v>
      </c>
    </row>
    <row r="45" spans="2:12" x14ac:dyDescent="0.25">
      <c r="B45" s="3" t="s">
        <v>1</v>
      </c>
      <c r="C45" s="11" t="s">
        <v>25</v>
      </c>
      <c r="D45" s="11" t="s">
        <v>25</v>
      </c>
      <c r="E45" s="11" t="s">
        <v>25</v>
      </c>
      <c r="F45" s="11" t="s">
        <v>25</v>
      </c>
      <c r="G45" s="11" t="s">
        <v>26</v>
      </c>
      <c r="H45" s="11" t="s">
        <v>28</v>
      </c>
      <c r="I45" s="11" t="s">
        <v>27</v>
      </c>
      <c r="J45" s="11" t="s">
        <v>30</v>
      </c>
      <c r="K45" s="11" t="s">
        <v>32</v>
      </c>
      <c r="L45" s="11" t="s">
        <v>33</v>
      </c>
    </row>
    <row r="46" spans="2:12" x14ac:dyDescent="0.25">
      <c r="B46" s="19">
        <v>44317</v>
      </c>
      <c r="C46" s="12">
        <v>1621.3619999999999</v>
      </c>
      <c r="D46" s="12">
        <v>729.30333333333328</v>
      </c>
      <c r="E46" s="12">
        <v>1709.45</v>
      </c>
      <c r="F46" s="12">
        <v>661.09</v>
      </c>
      <c r="G46" s="4">
        <v>0</v>
      </c>
      <c r="H46" s="4">
        <v>27</v>
      </c>
      <c r="I46" s="4">
        <v>5654</v>
      </c>
      <c r="J46" s="30">
        <f>H46/I46</f>
        <v>4.7753802617615847E-3</v>
      </c>
      <c r="K46" s="12">
        <f>G46/86400000</f>
        <v>0</v>
      </c>
      <c r="L46" s="12">
        <f>100-K46</f>
        <v>100</v>
      </c>
    </row>
    <row r="47" spans="2:12" x14ac:dyDescent="0.25">
      <c r="B47" s="29">
        <v>44318</v>
      </c>
      <c r="C47" s="12">
        <v>1642.922</v>
      </c>
      <c r="D47" s="12">
        <v>739.86333333333334</v>
      </c>
      <c r="E47" s="12">
        <v>1747.51</v>
      </c>
      <c r="F47" s="12">
        <v>643.38</v>
      </c>
      <c r="G47" s="4">
        <v>0</v>
      </c>
      <c r="H47" s="4">
        <v>112</v>
      </c>
      <c r="I47" s="4">
        <v>15518</v>
      </c>
      <c r="J47" s="30">
        <f t="shared" ref="J47:J74" si="4">H47/I47</f>
        <v>7.217424925892512E-3</v>
      </c>
      <c r="K47" s="12">
        <f t="shared" ref="K47:K74" si="5">G47/86400000</f>
        <v>0</v>
      </c>
      <c r="L47" s="12">
        <f t="shared" ref="L47:L74" si="6">100-K47</f>
        <v>100</v>
      </c>
    </row>
    <row r="48" spans="2:12" x14ac:dyDescent="0.25">
      <c r="B48" s="20">
        <v>44319</v>
      </c>
      <c r="C48" s="12">
        <v>1610.0520000000001</v>
      </c>
      <c r="D48" s="12">
        <v>708.85</v>
      </c>
      <c r="E48" s="12">
        <v>1711.855</v>
      </c>
      <c r="F48" s="12">
        <v>619.13</v>
      </c>
      <c r="G48" s="4">
        <v>0</v>
      </c>
      <c r="H48" s="4">
        <v>68</v>
      </c>
      <c r="I48" s="4">
        <v>14192</v>
      </c>
      <c r="J48" s="30">
        <f t="shared" si="4"/>
        <v>4.7914317925591881E-3</v>
      </c>
      <c r="K48" s="12">
        <f t="shared" si="5"/>
        <v>0</v>
      </c>
      <c r="L48" s="12">
        <f t="shared" si="6"/>
        <v>100</v>
      </c>
    </row>
    <row r="49" spans="2:12" x14ac:dyDescent="0.25">
      <c r="B49" s="20">
        <v>44320</v>
      </c>
      <c r="C49" s="12">
        <v>2123.9960000000001</v>
      </c>
      <c r="D49" s="12">
        <v>1579.6433333333334</v>
      </c>
      <c r="E49" s="12">
        <v>1690.5250000000001</v>
      </c>
      <c r="F49" s="12">
        <v>2778.02</v>
      </c>
      <c r="G49" s="4">
        <v>0</v>
      </c>
      <c r="H49" s="4">
        <v>1321</v>
      </c>
      <c r="I49" s="4">
        <v>14622</v>
      </c>
      <c r="J49" s="30">
        <f t="shared" si="4"/>
        <v>9.0343318287511964E-2</v>
      </c>
      <c r="K49" s="12">
        <f t="shared" si="5"/>
        <v>0</v>
      </c>
      <c r="L49" s="12">
        <f t="shared" si="6"/>
        <v>100</v>
      </c>
    </row>
    <row r="50" spans="2:12" x14ac:dyDescent="0.25">
      <c r="B50" s="20">
        <v>44321</v>
      </c>
      <c r="C50" s="12">
        <v>1656.3280000000002</v>
      </c>
      <c r="D50" s="12">
        <v>787.06333333333316</v>
      </c>
      <c r="E50" s="12">
        <v>1710.2250000000001</v>
      </c>
      <c r="F50" s="12">
        <v>846.05</v>
      </c>
      <c r="G50" s="4">
        <v>0</v>
      </c>
      <c r="H50" s="4">
        <v>80</v>
      </c>
      <c r="I50" s="4">
        <v>13272</v>
      </c>
      <c r="J50" s="30">
        <f t="shared" si="4"/>
        <v>6.0277275467148887E-3</v>
      </c>
      <c r="K50" s="12">
        <f t="shared" si="5"/>
        <v>0</v>
      </c>
      <c r="L50" s="12">
        <f t="shared" si="6"/>
        <v>100</v>
      </c>
    </row>
    <row r="51" spans="2:12" x14ac:dyDescent="0.25">
      <c r="B51" s="20">
        <v>44322</v>
      </c>
      <c r="C51" s="12">
        <v>1618.992</v>
      </c>
      <c r="D51" s="12">
        <v>705.28333333333342</v>
      </c>
      <c r="E51" s="12">
        <v>1739.5549999999998</v>
      </c>
      <c r="F51" s="12">
        <v>623.45000000000005</v>
      </c>
      <c r="G51" s="4">
        <v>0</v>
      </c>
      <c r="H51" s="4">
        <v>48</v>
      </c>
      <c r="I51" s="4">
        <v>11622</v>
      </c>
      <c r="J51" s="30">
        <f t="shared" si="4"/>
        <v>4.1300980898296338E-3</v>
      </c>
      <c r="K51" s="12">
        <f t="shared" si="5"/>
        <v>0</v>
      </c>
      <c r="L51" s="12">
        <f t="shared" si="6"/>
        <v>100</v>
      </c>
    </row>
    <row r="52" spans="2:12" x14ac:dyDescent="0.25">
      <c r="B52" s="19">
        <v>44323</v>
      </c>
      <c r="C52" s="12">
        <v>1596.846</v>
      </c>
      <c r="D52" s="12">
        <v>707.56666666666661</v>
      </c>
      <c r="E52" s="12">
        <v>1680.7649999999999</v>
      </c>
      <c r="F52" s="12">
        <v>654.39</v>
      </c>
      <c r="G52" s="4">
        <v>0</v>
      </c>
      <c r="H52" s="4">
        <v>35</v>
      </c>
      <c r="I52" s="4">
        <v>5728</v>
      </c>
      <c r="J52" s="30">
        <f t="shared" si="4"/>
        <v>6.1103351955307259E-3</v>
      </c>
      <c r="K52" s="12">
        <f t="shared" si="5"/>
        <v>0</v>
      </c>
      <c r="L52" s="12">
        <f t="shared" si="6"/>
        <v>100</v>
      </c>
    </row>
    <row r="53" spans="2:12" x14ac:dyDescent="0.25">
      <c r="B53" s="19">
        <v>44324</v>
      </c>
      <c r="C53" s="12">
        <v>3829.558</v>
      </c>
      <c r="D53" s="12">
        <v>4441.1766666666663</v>
      </c>
      <c r="E53" s="12">
        <v>1662.13</v>
      </c>
      <c r="F53" s="12">
        <v>668.81999999999994</v>
      </c>
      <c r="G53" s="4">
        <v>0</v>
      </c>
      <c r="H53" s="4">
        <v>31</v>
      </c>
      <c r="I53" s="4">
        <v>5190</v>
      </c>
      <c r="J53" s="30">
        <f t="shared" si="4"/>
        <v>5.9730250481695567E-3</v>
      </c>
      <c r="K53" s="12">
        <f t="shared" si="5"/>
        <v>0</v>
      </c>
      <c r="L53" s="12">
        <f t="shared" si="6"/>
        <v>100</v>
      </c>
    </row>
    <row r="54" spans="2:12" x14ac:dyDescent="0.25">
      <c r="B54" s="29">
        <v>44325</v>
      </c>
      <c r="C54" s="12">
        <v>1617.8600000000001</v>
      </c>
      <c r="D54" s="12">
        <v>727.2833333333333</v>
      </c>
      <c r="E54" s="12">
        <v>1703.7250000000001</v>
      </c>
      <c r="F54" s="12">
        <v>622.18000000000006</v>
      </c>
      <c r="G54" s="4">
        <v>0</v>
      </c>
      <c r="H54" s="4">
        <v>70</v>
      </c>
      <c r="I54" s="4">
        <v>13739</v>
      </c>
      <c r="J54" s="30">
        <f t="shared" si="4"/>
        <v>5.0949850789722686E-3</v>
      </c>
      <c r="K54" s="12">
        <f t="shared" si="5"/>
        <v>0</v>
      </c>
      <c r="L54" s="12">
        <f t="shared" si="6"/>
        <v>100</v>
      </c>
    </row>
    <row r="55" spans="2:12" x14ac:dyDescent="0.25">
      <c r="B55" s="20">
        <v>44326</v>
      </c>
      <c r="C55" s="12">
        <v>1630.248</v>
      </c>
      <c r="D55" s="12">
        <v>722.05666666666673</v>
      </c>
      <c r="E55" s="12">
        <v>1742.5349999999999</v>
      </c>
      <c r="F55" s="12">
        <v>629.04999999999995</v>
      </c>
      <c r="G55" s="4">
        <v>0</v>
      </c>
      <c r="H55" s="4">
        <v>92</v>
      </c>
      <c r="I55" s="4">
        <v>14017</v>
      </c>
      <c r="J55" s="30">
        <f t="shared" si="4"/>
        <v>6.563458657344653E-3</v>
      </c>
      <c r="K55" s="12">
        <f t="shared" si="5"/>
        <v>0</v>
      </c>
      <c r="L55" s="12">
        <f t="shared" si="6"/>
        <v>100</v>
      </c>
    </row>
    <row r="56" spans="2:12" x14ac:dyDescent="0.25">
      <c r="B56" s="20">
        <v>44327</v>
      </c>
      <c r="C56" s="12">
        <v>1679.1680000000001</v>
      </c>
      <c r="D56" s="12">
        <v>756.87666666666667</v>
      </c>
      <c r="E56" s="12">
        <v>1812.605</v>
      </c>
      <c r="F56" s="12">
        <v>625.71</v>
      </c>
      <c r="G56" s="4">
        <v>0</v>
      </c>
      <c r="H56" s="4">
        <v>79</v>
      </c>
      <c r="I56" s="4">
        <v>12542</v>
      </c>
      <c r="J56" s="30">
        <f t="shared" si="4"/>
        <v>6.2988359113379045E-3</v>
      </c>
      <c r="K56" s="12">
        <f t="shared" si="5"/>
        <v>0</v>
      </c>
      <c r="L56" s="12">
        <f t="shared" si="6"/>
        <v>100</v>
      </c>
    </row>
    <row r="57" spans="2:12" x14ac:dyDescent="0.25">
      <c r="B57" s="20">
        <v>44328</v>
      </c>
      <c r="C57" s="12">
        <v>1596.7719999999999</v>
      </c>
      <c r="D57" s="12">
        <v>699.84666666666669</v>
      </c>
      <c r="E57" s="12">
        <v>1692.1599999999999</v>
      </c>
      <c r="F57" s="12">
        <v>623.22</v>
      </c>
      <c r="G57" s="4">
        <v>0</v>
      </c>
      <c r="H57" s="4">
        <v>75</v>
      </c>
      <c r="I57" s="4">
        <v>11863</v>
      </c>
      <c r="J57" s="30">
        <f t="shared" si="4"/>
        <v>6.3221782011295621E-3</v>
      </c>
      <c r="K57" s="12">
        <f t="shared" si="5"/>
        <v>0</v>
      </c>
      <c r="L57" s="12">
        <f t="shared" si="6"/>
        <v>100</v>
      </c>
    </row>
    <row r="58" spans="2:12" x14ac:dyDescent="0.25">
      <c r="B58" s="20">
        <v>44329</v>
      </c>
      <c r="C58" s="12">
        <v>1604.8119999999999</v>
      </c>
      <c r="D58" s="12">
        <v>701.05333333333328</v>
      </c>
      <c r="E58" s="12">
        <v>1710.45</v>
      </c>
      <c r="F58" s="12">
        <v>621.9</v>
      </c>
      <c r="G58" s="4">
        <v>0</v>
      </c>
      <c r="H58" s="4">
        <v>46</v>
      </c>
      <c r="I58" s="4">
        <v>11187</v>
      </c>
      <c r="J58" s="30">
        <f t="shared" si="4"/>
        <v>4.1119156163403952E-3</v>
      </c>
      <c r="K58" s="12">
        <f t="shared" si="5"/>
        <v>0</v>
      </c>
      <c r="L58" s="12">
        <f t="shared" si="6"/>
        <v>100</v>
      </c>
    </row>
    <row r="59" spans="2:12" x14ac:dyDescent="0.25">
      <c r="B59" s="19">
        <v>44330</v>
      </c>
      <c r="C59" s="12">
        <v>1624.3380000000002</v>
      </c>
      <c r="D59" s="12">
        <v>703.62666666666667</v>
      </c>
      <c r="E59" s="12">
        <v>1755.4050000000002</v>
      </c>
      <c r="F59" s="12">
        <v>668.55</v>
      </c>
      <c r="G59" s="4">
        <v>0</v>
      </c>
      <c r="H59" s="4">
        <v>22</v>
      </c>
      <c r="I59" s="4">
        <v>5478</v>
      </c>
      <c r="J59" s="30">
        <f t="shared" si="4"/>
        <v>4.0160642570281121E-3</v>
      </c>
      <c r="K59" s="12">
        <f t="shared" si="5"/>
        <v>0</v>
      </c>
      <c r="L59" s="12">
        <f t="shared" si="6"/>
        <v>100</v>
      </c>
    </row>
    <row r="60" spans="2:12" x14ac:dyDescent="0.25">
      <c r="B60" s="19">
        <v>44331</v>
      </c>
      <c r="C60" s="12">
        <v>3271.4120000000003</v>
      </c>
      <c r="D60" s="12">
        <v>3474.2266666666669</v>
      </c>
      <c r="E60" s="12">
        <v>1717.19</v>
      </c>
      <c r="F60" s="12">
        <v>8893.5400000000009</v>
      </c>
      <c r="G60" s="4">
        <v>0</v>
      </c>
      <c r="H60" s="4">
        <v>39</v>
      </c>
      <c r="I60" s="4">
        <v>5430</v>
      </c>
      <c r="J60" s="30">
        <f t="shared" si="4"/>
        <v>7.1823204419889505E-3</v>
      </c>
      <c r="K60" s="12">
        <f t="shared" si="5"/>
        <v>0</v>
      </c>
      <c r="L60" s="12">
        <f t="shared" si="6"/>
        <v>100</v>
      </c>
    </row>
    <row r="61" spans="2:12" x14ac:dyDescent="0.25">
      <c r="B61" s="29">
        <v>44332</v>
      </c>
      <c r="C61" s="12">
        <v>1621.6979999999999</v>
      </c>
      <c r="D61" s="12">
        <v>703.93</v>
      </c>
      <c r="E61" s="12">
        <v>1748.35</v>
      </c>
      <c r="F61" s="12">
        <v>610.43000000000006</v>
      </c>
      <c r="G61" s="4">
        <v>0</v>
      </c>
      <c r="H61" s="4">
        <v>73</v>
      </c>
      <c r="I61" s="4">
        <v>14477</v>
      </c>
      <c r="J61" s="30">
        <f t="shared" si="4"/>
        <v>5.0424811770394418E-3</v>
      </c>
      <c r="K61" s="12">
        <f t="shared" si="5"/>
        <v>0</v>
      </c>
      <c r="L61" s="12">
        <f t="shared" si="6"/>
        <v>100</v>
      </c>
    </row>
    <row r="62" spans="2:12" x14ac:dyDescent="0.25">
      <c r="B62" s="20">
        <v>44333</v>
      </c>
      <c r="C62" s="12">
        <v>1590.636</v>
      </c>
      <c r="D62" s="12">
        <v>688.90999999999985</v>
      </c>
      <c r="E62" s="12">
        <v>1693.2249999999999</v>
      </c>
      <c r="F62" s="12">
        <v>621.76</v>
      </c>
      <c r="G62" s="4">
        <v>0</v>
      </c>
      <c r="H62" s="4">
        <v>32</v>
      </c>
      <c r="I62" s="4">
        <v>12573</v>
      </c>
      <c r="J62" s="30">
        <f t="shared" si="4"/>
        <v>2.5451364034041199E-3</v>
      </c>
      <c r="K62" s="12">
        <f t="shared" si="5"/>
        <v>0</v>
      </c>
      <c r="L62" s="12">
        <f t="shared" si="6"/>
        <v>100</v>
      </c>
    </row>
    <row r="63" spans="2:12" x14ac:dyDescent="0.25">
      <c r="B63" s="20">
        <v>44334</v>
      </c>
      <c r="C63" s="12">
        <v>1605.92</v>
      </c>
      <c r="D63" s="12">
        <v>684.62333333333333</v>
      </c>
      <c r="E63" s="12">
        <v>1737.865</v>
      </c>
      <c r="F63" s="12">
        <v>608.19000000000005</v>
      </c>
      <c r="G63" s="4">
        <v>0</v>
      </c>
      <c r="H63" s="4">
        <v>56</v>
      </c>
      <c r="I63" s="4">
        <v>11920</v>
      </c>
      <c r="J63" s="30">
        <f t="shared" si="4"/>
        <v>4.6979865771812077E-3</v>
      </c>
      <c r="K63" s="12">
        <f t="shared" si="5"/>
        <v>0</v>
      </c>
      <c r="L63" s="12">
        <f t="shared" si="6"/>
        <v>100</v>
      </c>
    </row>
    <row r="64" spans="2:12" x14ac:dyDescent="0.25">
      <c r="B64" s="20">
        <v>44335</v>
      </c>
      <c r="C64" s="12">
        <v>1593.6599999999999</v>
      </c>
      <c r="D64" s="12">
        <v>685.67333333333329</v>
      </c>
      <c r="E64" s="12">
        <v>1705.6399999999999</v>
      </c>
      <c r="F64" s="12">
        <v>615.04999999999995</v>
      </c>
      <c r="G64" s="4">
        <v>0</v>
      </c>
      <c r="H64" s="4">
        <v>50</v>
      </c>
      <c r="I64" s="4">
        <v>11239</v>
      </c>
      <c r="J64" s="30">
        <f t="shared" si="4"/>
        <v>4.448794376723908E-3</v>
      </c>
      <c r="K64" s="12">
        <f t="shared" si="5"/>
        <v>0</v>
      </c>
      <c r="L64" s="12">
        <f t="shared" si="6"/>
        <v>100</v>
      </c>
    </row>
    <row r="65" spans="2:12" x14ac:dyDescent="0.25">
      <c r="B65" s="20">
        <v>44336</v>
      </c>
      <c r="C65" s="12">
        <v>1610.288</v>
      </c>
      <c r="D65" s="12">
        <v>690.64666666666665</v>
      </c>
      <c r="E65" s="12">
        <v>1739.75</v>
      </c>
      <c r="F65" s="12">
        <v>619.16999999999996</v>
      </c>
      <c r="G65" s="4">
        <v>0</v>
      </c>
      <c r="H65" s="4">
        <v>39</v>
      </c>
      <c r="I65" s="4">
        <v>10551</v>
      </c>
      <c r="J65" s="30">
        <f t="shared" si="4"/>
        <v>3.6963321012226328E-3</v>
      </c>
      <c r="K65" s="12">
        <f t="shared" si="5"/>
        <v>0</v>
      </c>
      <c r="L65" s="12">
        <f t="shared" si="6"/>
        <v>100</v>
      </c>
    </row>
    <row r="66" spans="2:12" x14ac:dyDescent="0.25">
      <c r="B66" s="19">
        <v>44337</v>
      </c>
      <c r="C66" s="12">
        <v>1686.0360000000001</v>
      </c>
      <c r="D66" s="12">
        <v>724.50333333333322</v>
      </c>
      <c r="E66" s="12">
        <v>1878.335</v>
      </c>
      <c r="F66" s="12">
        <v>664.16</v>
      </c>
      <c r="G66" s="4">
        <v>0</v>
      </c>
      <c r="H66" s="4">
        <v>31</v>
      </c>
      <c r="I66" s="4">
        <v>5385</v>
      </c>
      <c r="J66" s="30">
        <f t="shared" si="4"/>
        <v>5.7567316620241414E-3</v>
      </c>
      <c r="K66" s="12">
        <f t="shared" si="5"/>
        <v>0</v>
      </c>
      <c r="L66" s="12">
        <f t="shared" si="6"/>
        <v>100</v>
      </c>
    </row>
    <row r="67" spans="2:12" x14ac:dyDescent="0.25">
      <c r="B67" s="19">
        <v>44338</v>
      </c>
      <c r="C67" s="12">
        <v>1580.7080000000001</v>
      </c>
      <c r="D67" s="12">
        <v>696.86333333333334</v>
      </c>
      <c r="E67" s="12">
        <v>1656.4749999999999</v>
      </c>
      <c r="F67" s="12">
        <v>662.8</v>
      </c>
      <c r="G67" s="4">
        <v>0</v>
      </c>
      <c r="H67" s="4">
        <v>32</v>
      </c>
      <c r="I67" s="4">
        <v>4990</v>
      </c>
      <c r="J67" s="30">
        <f t="shared" si="4"/>
        <v>6.4128256513026052E-3</v>
      </c>
      <c r="K67" s="12">
        <f t="shared" si="5"/>
        <v>0</v>
      </c>
      <c r="L67" s="12">
        <f t="shared" si="6"/>
        <v>100</v>
      </c>
    </row>
    <row r="68" spans="2:12" x14ac:dyDescent="0.25">
      <c r="B68" s="29">
        <v>44339</v>
      </c>
      <c r="C68" s="12">
        <v>1612.9379999999996</v>
      </c>
      <c r="D68" s="12">
        <v>701.29333333333341</v>
      </c>
      <c r="E68" s="12">
        <v>1730.405</v>
      </c>
      <c r="F68" s="12">
        <v>617.1</v>
      </c>
      <c r="G68" s="4">
        <v>0</v>
      </c>
      <c r="H68" s="4">
        <v>87</v>
      </c>
      <c r="I68" s="4">
        <v>12650</v>
      </c>
      <c r="J68" s="30">
        <f t="shared" si="4"/>
        <v>6.877470355731225E-3</v>
      </c>
      <c r="K68" s="12">
        <f t="shared" si="5"/>
        <v>0</v>
      </c>
      <c r="L68" s="12">
        <f t="shared" si="6"/>
        <v>100</v>
      </c>
    </row>
    <row r="69" spans="2:12" x14ac:dyDescent="0.25">
      <c r="B69" s="20">
        <v>44340</v>
      </c>
      <c r="C69" s="12">
        <v>1636.2720000000002</v>
      </c>
      <c r="D69" s="12">
        <v>705.39333333333343</v>
      </c>
      <c r="E69" s="12">
        <v>1782.59</v>
      </c>
      <c r="F69" s="12">
        <v>614.02</v>
      </c>
      <c r="G69" s="4">
        <v>0</v>
      </c>
      <c r="H69" s="4">
        <v>67</v>
      </c>
      <c r="I69" s="4">
        <v>12421</v>
      </c>
      <c r="J69" s="30">
        <f t="shared" si="4"/>
        <v>5.3940906529264957E-3</v>
      </c>
      <c r="K69" s="12">
        <f t="shared" si="5"/>
        <v>0</v>
      </c>
      <c r="L69" s="12">
        <f t="shared" si="6"/>
        <v>100</v>
      </c>
    </row>
    <row r="70" spans="2:12" x14ac:dyDescent="0.25">
      <c r="B70" s="20">
        <v>44341</v>
      </c>
      <c r="C70" s="12">
        <v>1618.8399999999997</v>
      </c>
      <c r="D70" s="12">
        <v>693.43666666666661</v>
      </c>
      <c r="E70" s="12">
        <v>1756.9449999999999</v>
      </c>
      <c r="F70" s="12">
        <v>618.53</v>
      </c>
      <c r="G70" s="4">
        <v>0</v>
      </c>
      <c r="H70" s="4">
        <v>72</v>
      </c>
      <c r="I70" s="4">
        <v>11930</v>
      </c>
      <c r="J70" s="30">
        <f t="shared" si="4"/>
        <v>6.035205364626991E-3</v>
      </c>
      <c r="K70" s="12">
        <f t="shared" si="5"/>
        <v>0</v>
      </c>
      <c r="L70" s="12">
        <f t="shared" si="6"/>
        <v>100</v>
      </c>
    </row>
    <row r="71" spans="2:12" x14ac:dyDescent="0.25">
      <c r="B71" s="20">
        <v>44342</v>
      </c>
      <c r="C71" s="12">
        <v>1610.7159999999999</v>
      </c>
      <c r="D71" s="12">
        <v>702.2166666666667</v>
      </c>
      <c r="E71" s="12">
        <v>1723.4650000000001</v>
      </c>
      <c r="F71" s="12">
        <v>614.68000000000006</v>
      </c>
      <c r="G71" s="4">
        <v>0</v>
      </c>
      <c r="H71" s="4">
        <v>46</v>
      </c>
      <c r="I71" s="4">
        <v>11401</v>
      </c>
      <c r="J71" s="30">
        <f t="shared" si="4"/>
        <v>4.0347337952811157E-3</v>
      </c>
      <c r="K71" s="12">
        <f t="shared" si="5"/>
        <v>0</v>
      </c>
      <c r="L71" s="12">
        <f t="shared" si="6"/>
        <v>100</v>
      </c>
    </row>
    <row r="72" spans="2:12" x14ac:dyDescent="0.25">
      <c r="B72" s="20">
        <v>44343</v>
      </c>
      <c r="C72" s="12">
        <v>1621.2079999999999</v>
      </c>
      <c r="D72" s="12">
        <v>699.13333333333333</v>
      </c>
      <c r="E72" s="12">
        <v>1754.32</v>
      </c>
      <c r="F72" s="12">
        <v>616.68000000000006</v>
      </c>
      <c r="G72" s="4">
        <v>0</v>
      </c>
      <c r="H72" s="4">
        <v>66</v>
      </c>
      <c r="I72" s="4">
        <v>12022</v>
      </c>
      <c r="J72" s="30">
        <f t="shared" si="4"/>
        <v>5.4899351189485945E-3</v>
      </c>
      <c r="K72" s="12">
        <f t="shared" si="5"/>
        <v>0</v>
      </c>
      <c r="L72" s="12">
        <f t="shared" si="6"/>
        <v>100</v>
      </c>
    </row>
    <row r="73" spans="2:12" x14ac:dyDescent="0.25">
      <c r="B73" s="19">
        <v>44344</v>
      </c>
      <c r="C73" s="12">
        <v>1625.4280000000001</v>
      </c>
      <c r="D73" s="12">
        <v>704.48666666666668</v>
      </c>
      <c r="E73" s="12">
        <v>1756.84</v>
      </c>
      <c r="F73" s="12">
        <v>669.76</v>
      </c>
      <c r="G73" s="4">
        <v>0</v>
      </c>
      <c r="H73" s="4">
        <v>36</v>
      </c>
      <c r="I73" s="4">
        <v>5777</v>
      </c>
      <c r="J73" s="30">
        <f t="shared" si="4"/>
        <v>6.2316081010905314E-3</v>
      </c>
      <c r="K73" s="12">
        <f t="shared" si="5"/>
        <v>0</v>
      </c>
      <c r="L73" s="12">
        <f t="shared" si="6"/>
        <v>100</v>
      </c>
    </row>
    <row r="74" spans="2:12" x14ac:dyDescent="0.25">
      <c r="B74" s="19">
        <v>44345</v>
      </c>
      <c r="C74" s="12">
        <v>1571.3960000000002</v>
      </c>
      <c r="D74" s="12">
        <v>699.71</v>
      </c>
      <c r="E74" s="12">
        <v>1628.925</v>
      </c>
      <c r="F74" s="12">
        <v>664.33</v>
      </c>
      <c r="G74" s="4">
        <v>0</v>
      </c>
      <c r="H74" s="4">
        <v>19</v>
      </c>
      <c r="I74" s="4">
        <v>5557</v>
      </c>
      <c r="J74" s="30">
        <f t="shared" si="4"/>
        <v>3.4191110311319055E-3</v>
      </c>
      <c r="K74" s="12">
        <f t="shared" si="5"/>
        <v>0</v>
      </c>
      <c r="L74" s="12">
        <f t="shared" si="6"/>
        <v>100</v>
      </c>
    </row>
    <row r="75" spans="2:12" x14ac:dyDescent="0.25">
      <c r="B75" s="29">
        <v>44346</v>
      </c>
      <c r="C75" s="12">
        <v>1606.7759999999998</v>
      </c>
      <c r="D75" s="12">
        <v>697.49333333333345</v>
      </c>
      <c r="E75" s="12">
        <v>1720.7</v>
      </c>
      <c r="F75" s="12">
        <v>614.58000000000004</v>
      </c>
      <c r="G75" s="4">
        <v>0</v>
      </c>
      <c r="H75" s="4">
        <v>74</v>
      </c>
      <c r="I75" s="4">
        <v>13522</v>
      </c>
      <c r="J75" s="30">
        <f t="shared" ref="J75:J76" si="7">H75/I75</f>
        <v>5.4725632302913768E-3</v>
      </c>
      <c r="K75" s="12">
        <f t="shared" ref="K75:K76" si="8">G75/86400000</f>
        <v>0</v>
      </c>
      <c r="L75" s="12">
        <f t="shared" ref="L75:L76" si="9">100-K75</f>
        <v>100</v>
      </c>
    </row>
    <row r="76" spans="2:12" x14ac:dyDescent="0.25">
      <c r="B76" s="20">
        <v>44347</v>
      </c>
      <c r="C76" s="12">
        <v>1626.0939999999998</v>
      </c>
      <c r="D76" s="12">
        <v>703.88666666666666</v>
      </c>
      <c r="E76" s="12">
        <v>1759.405</v>
      </c>
      <c r="F76" s="12">
        <v>613.91</v>
      </c>
      <c r="G76" s="4">
        <v>1200000</v>
      </c>
      <c r="H76" s="4">
        <v>55</v>
      </c>
      <c r="I76" s="4">
        <v>14366</v>
      </c>
      <c r="J76" s="30">
        <f t="shared" si="7"/>
        <v>3.8284839203675345E-3</v>
      </c>
      <c r="K76" s="12">
        <f t="shared" si="8"/>
        <v>1.3888888888888888E-2</v>
      </c>
      <c r="L76" s="12">
        <f t="shared" si="9"/>
        <v>99.986111111111114</v>
      </c>
    </row>
    <row r="77" spans="2:12" x14ac:dyDescent="0.25">
      <c r="B77" s="14" t="s">
        <v>2</v>
      </c>
      <c r="C77" s="15">
        <v>272716.40000000002</v>
      </c>
      <c r="D77" s="15">
        <v>88097.75999999998</v>
      </c>
      <c r="E77" s="15">
        <v>107118.64000000001</v>
      </c>
      <c r="F77" s="15">
        <v>30223.629999999994</v>
      </c>
      <c r="G77" s="15">
        <f t="shared" ref="G77" si="10">SUM(G46:G76)</f>
        <v>1200000</v>
      </c>
      <c r="H77" s="15">
        <v>2980</v>
      </c>
      <c r="I77" s="15">
        <v>330835</v>
      </c>
      <c r="J77" s="28" t="s">
        <v>34</v>
      </c>
      <c r="K77" s="16" t="s">
        <v>34</v>
      </c>
      <c r="L77" s="16" t="s">
        <v>34</v>
      </c>
    </row>
    <row r="78" spans="2:12" ht="25.5" x14ac:dyDescent="0.25">
      <c r="B78" s="18" t="s">
        <v>3</v>
      </c>
      <c r="C78" s="17">
        <v>1759.4606451612901</v>
      </c>
      <c r="D78" s="17">
        <v>947.28774193548406</v>
      </c>
      <c r="E78" s="17">
        <v>1727.7199999999996</v>
      </c>
      <c r="F78" s="17">
        <v>974.95580645161272</v>
      </c>
      <c r="G78" s="17">
        <f t="shared" ref="G78:L78" si="11">AVERAGE(G46:G76)</f>
        <v>38709.677419354841</v>
      </c>
      <c r="H78" s="17">
        <v>96.129032258064512</v>
      </c>
      <c r="I78" s="17">
        <v>10672.096774193549</v>
      </c>
      <c r="J78" s="31">
        <f t="shared" si="11"/>
        <v>8.0110318977872803E-3</v>
      </c>
      <c r="K78" s="17">
        <f t="shared" si="11"/>
        <v>4.4802867383512545E-4</v>
      </c>
      <c r="L78" s="17">
        <f t="shared" si="11"/>
        <v>99.99955197132617</v>
      </c>
    </row>
    <row r="81" spans="2:12" hidden="1" x14ac:dyDescent="0.25">
      <c r="B81" s="1" t="s">
        <v>35</v>
      </c>
      <c r="C81" s="10">
        <v>1</v>
      </c>
      <c r="D81" s="10">
        <v>2</v>
      </c>
      <c r="E81" s="10">
        <v>3</v>
      </c>
      <c r="F81" s="10">
        <v>4</v>
      </c>
      <c r="G81" s="10">
        <v>5</v>
      </c>
      <c r="H81" s="10">
        <v>6</v>
      </c>
      <c r="I81" s="10">
        <v>7</v>
      </c>
      <c r="J81" s="10">
        <v>8</v>
      </c>
      <c r="K81" s="10">
        <v>9</v>
      </c>
      <c r="L81" s="10">
        <v>10</v>
      </c>
    </row>
    <row r="82" spans="2:12" hidden="1" x14ac:dyDescent="0.25">
      <c r="B82" s="1" t="s">
        <v>35</v>
      </c>
      <c r="C82" s="10">
        <v>1</v>
      </c>
      <c r="D82" s="10"/>
      <c r="E82" s="10"/>
      <c r="F82" s="10"/>
      <c r="G82" s="10">
        <v>2</v>
      </c>
      <c r="H82" s="10">
        <v>3</v>
      </c>
      <c r="I82" s="10">
        <v>4</v>
      </c>
      <c r="J82" s="10">
        <v>5</v>
      </c>
      <c r="K82" s="10">
        <v>6</v>
      </c>
      <c r="L82" s="10">
        <v>7</v>
      </c>
    </row>
    <row r="83" spans="2:12" ht="25.5" x14ac:dyDescent="0.25">
      <c r="B83" s="5" t="s">
        <v>7</v>
      </c>
      <c r="C83" s="2" t="s">
        <v>44</v>
      </c>
      <c r="D83" s="35" t="s">
        <v>42</v>
      </c>
      <c r="E83" s="36"/>
      <c r="F83" s="37"/>
      <c r="G83" s="35" t="s">
        <v>44</v>
      </c>
      <c r="H83" s="36"/>
      <c r="I83" s="36"/>
      <c r="J83" s="36"/>
      <c r="K83" s="36"/>
      <c r="L83" s="37"/>
    </row>
    <row r="84" spans="2:12" ht="48" x14ac:dyDescent="0.25">
      <c r="B84" s="6" t="s">
        <v>13</v>
      </c>
      <c r="C84" s="8"/>
      <c r="D84" s="9" t="s">
        <v>38</v>
      </c>
      <c r="E84" s="9" t="s">
        <v>39</v>
      </c>
      <c r="F84" s="9" t="s">
        <v>40</v>
      </c>
      <c r="G84" s="9"/>
      <c r="H84" s="9" t="s">
        <v>36</v>
      </c>
      <c r="I84" s="9" t="s">
        <v>15</v>
      </c>
      <c r="J84" s="9" t="s">
        <v>22</v>
      </c>
      <c r="K84" s="9" t="s">
        <v>23</v>
      </c>
      <c r="L84" s="9" t="s">
        <v>24</v>
      </c>
    </row>
    <row r="85" spans="2:12" x14ac:dyDescent="0.25">
      <c r="B85" s="3" t="s">
        <v>1</v>
      </c>
      <c r="C85" s="11" t="s">
        <v>25</v>
      </c>
      <c r="D85" s="11" t="s">
        <v>25</v>
      </c>
      <c r="E85" s="11" t="s">
        <v>25</v>
      </c>
      <c r="F85" s="11" t="s">
        <v>25</v>
      </c>
      <c r="G85" s="11" t="s">
        <v>26</v>
      </c>
      <c r="H85" s="11" t="s">
        <v>28</v>
      </c>
      <c r="I85" s="11" t="s">
        <v>27</v>
      </c>
      <c r="J85" s="11" t="s">
        <v>30</v>
      </c>
      <c r="K85" s="11" t="s">
        <v>32</v>
      </c>
      <c r="L85" s="11" t="s">
        <v>33</v>
      </c>
    </row>
    <row r="86" spans="2:12" x14ac:dyDescent="0.25">
      <c r="B86" s="20">
        <v>44348</v>
      </c>
      <c r="C86" s="12">
        <v>1644.2599999999998</v>
      </c>
      <c r="D86" s="12">
        <v>729.34666666666669</v>
      </c>
      <c r="E86" s="12">
        <v>1766.63</v>
      </c>
      <c r="F86" s="12">
        <v>626.83000000000004</v>
      </c>
      <c r="G86" s="4">
        <v>0</v>
      </c>
      <c r="H86" s="4">
        <v>110</v>
      </c>
      <c r="I86" s="4">
        <v>14597</v>
      </c>
      <c r="J86" s="30">
        <f>H86/I86</f>
        <v>7.5357950263752827E-3</v>
      </c>
      <c r="K86" s="12">
        <f>G86/86400000</f>
        <v>0</v>
      </c>
      <c r="L86" s="12">
        <f>100-K86</f>
        <v>100</v>
      </c>
    </row>
    <row r="87" spans="2:12" x14ac:dyDescent="0.25">
      <c r="B87" s="20">
        <v>44349</v>
      </c>
      <c r="C87" s="12">
        <v>1592.3339999999998</v>
      </c>
      <c r="D87" s="12">
        <v>687.82</v>
      </c>
      <c r="E87" s="12">
        <v>1699.105</v>
      </c>
      <c r="F87" s="12">
        <v>644.08000000000004</v>
      </c>
      <c r="G87" s="4">
        <v>0</v>
      </c>
      <c r="H87" s="4">
        <v>52</v>
      </c>
      <c r="I87" s="4">
        <v>6939</v>
      </c>
      <c r="J87" s="30">
        <f t="shared" ref="J87:J115" si="12">H87/I87</f>
        <v>7.4938751981553538E-3</v>
      </c>
      <c r="K87" s="12">
        <f t="shared" ref="K87:K115" si="13">G87/86400000</f>
        <v>0</v>
      </c>
      <c r="L87" s="12">
        <f t="shared" ref="L87:L115" si="14">100-K87</f>
        <v>100</v>
      </c>
    </row>
    <row r="88" spans="2:12" x14ac:dyDescent="0.25">
      <c r="B88" s="20">
        <v>44350</v>
      </c>
      <c r="C88" s="12">
        <v>1602.394</v>
      </c>
      <c r="D88" s="12">
        <v>708.61999999999989</v>
      </c>
      <c r="E88" s="12">
        <v>1693.0550000000003</v>
      </c>
      <c r="F88" s="12">
        <v>620.4</v>
      </c>
      <c r="G88" s="4">
        <v>0</v>
      </c>
      <c r="H88" s="4">
        <v>68</v>
      </c>
      <c r="I88" s="4">
        <v>11769</v>
      </c>
      <c r="J88" s="30">
        <f t="shared" si="12"/>
        <v>5.7778910697595378E-3</v>
      </c>
      <c r="K88" s="12">
        <f t="shared" si="13"/>
        <v>0</v>
      </c>
      <c r="L88" s="12">
        <f t="shared" si="14"/>
        <v>100</v>
      </c>
    </row>
    <row r="89" spans="2:12" x14ac:dyDescent="0.25">
      <c r="B89" s="19">
        <v>44351</v>
      </c>
      <c r="C89" s="12">
        <v>1610.404</v>
      </c>
      <c r="D89" s="12">
        <v>708.24666666666656</v>
      </c>
      <c r="E89" s="12">
        <v>1713.64</v>
      </c>
      <c r="F89" s="12">
        <v>661.17</v>
      </c>
      <c r="G89" s="4">
        <v>0</v>
      </c>
      <c r="H89" s="4">
        <v>36</v>
      </c>
      <c r="I89" s="4">
        <v>5523</v>
      </c>
      <c r="J89" s="30">
        <f t="shared" si="12"/>
        <v>6.5181966322650732E-3</v>
      </c>
      <c r="K89" s="12">
        <f t="shared" si="13"/>
        <v>0</v>
      </c>
      <c r="L89" s="12">
        <f t="shared" si="14"/>
        <v>100</v>
      </c>
    </row>
    <row r="90" spans="2:12" x14ac:dyDescent="0.25">
      <c r="B90" s="19">
        <v>44352</v>
      </c>
      <c r="C90" s="12">
        <v>1586.2479999999998</v>
      </c>
      <c r="D90" s="12">
        <v>712.5866666666667</v>
      </c>
      <c r="E90" s="12">
        <v>1646.74</v>
      </c>
      <c r="F90" s="12">
        <v>662.71</v>
      </c>
      <c r="G90" s="4">
        <v>0</v>
      </c>
      <c r="H90" s="4">
        <v>17</v>
      </c>
      <c r="I90" s="4">
        <v>5410</v>
      </c>
      <c r="J90" s="30">
        <f t="shared" si="12"/>
        <v>3.142329020332717E-3</v>
      </c>
      <c r="K90" s="12">
        <f t="shared" si="13"/>
        <v>0</v>
      </c>
      <c r="L90" s="12">
        <f t="shared" si="14"/>
        <v>100</v>
      </c>
    </row>
    <row r="91" spans="2:12" x14ac:dyDescent="0.25">
      <c r="B91" s="29">
        <v>44353</v>
      </c>
      <c r="C91" s="12">
        <v>1608.9079999999999</v>
      </c>
      <c r="D91" s="12">
        <v>710.96666666666658</v>
      </c>
      <c r="E91" s="12">
        <v>1705.8200000000002</v>
      </c>
      <c r="F91" s="12">
        <v>614.70000000000005</v>
      </c>
      <c r="G91" s="4">
        <v>0</v>
      </c>
      <c r="H91" s="4">
        <v>81</v>
      </c>
      <c r="I91" s="4">
        <v>14673</v>
      </c>
      <c r="J91" s="30">
        <f t="shared" si="12"/>
        <v>5.5203434880392562E-3</v>
      </c>
      <c r="K91" s="12">
        <f t="shared" si="13"/>
        <v>0</v>
      </c>
      <c r="L91" s="12">
        <f t="shared" si="14"/>
        <v>100</v>
      </c>
    </row>
    <row r="92" spans="2:12" x14ac:dyDescent="0.25">
      <c r="B92" s="29">
        <v>44354</v>
      </c>
      <c r="C92" s="12">
        <v>1625.7639999999999</v>
      </c>
      <c r="D92" s="12">
        <v>720.21</v>
      </c>
      <c r="E92" s="12">
        <v>1734.095</v>
      </c>
      <c r="F92" s="12">
        <v>614.04999999999995</v>
      </c>
      <c r="G92" s="4">
        <v>0</v>
      </c>
      <c r="H92" s="4">
        <v>80</v>
      </c>
      <c r="I92" s="4">
        <v>13318</v>
      </c>
      <c r="J92" s="30">
        <f t="shared" si="12"/>
        <v>6.0069079441357563E-3</v>
      </c>
      <c r="K92" s="12">
        <f t="shared" si="13"/>
        <v>0</v>
      </c>
      <c r="L92" s="12">
        <f t="shared" si="14"/>
        <v>100</v>
      </c>
    </row>
    <row r="93" spans="2:12" x14ac:dyDescent="0.25">
      <c r="B93" s="29">
        <v>44355</v>
      </c>
      <c r="C93" s="12">
        <v>1610.134</v>
      </c>
      <c r="D93" s="12">
        <v>709.96999999999991</v>
      </c>
      <c r="E93" s="12">
        <v>1710.3799999999999</v>
      </c>
      <c r="F93" s="12">
        <v>614.70000000000005</v>
      </c>
      <c r="G93" s="4">
        <v>0</v>
      </c>
      <c r="H93" s="4">
        <v>71</v>
      </c>
      <c r="I93" s="4">
        <v>12378</v>
      </c>
      <c r="J93" s="30">
        <f t="shared" si="12"/>
        <v>5.7359831959928904E-3</v>
      </c>
      <c r="K93" s="12">
        <f t="shared" si="13"/>
        <v>0</v>
      </c>
      <c r="L93" s="12">
        <f t="shared" si="14"/>
        <v>100</v>
      </c>
    </row>
    <row r="94" spans="2:12" x14ac:dyDescent="0.25">
      <c r="B94" s="29">
        <v>44356</v>
      </c>
      <c r="C94" s="12">
        <v>1588.7740000000001</v>
      </c>
      <c r="D94" s="12">
        <v>690.5333333333333</v>
      </c>
      <c r="E94" s="12">
        <v>1686.1350000000002</v>
      </c>
      <c r="F94" s="12">
        <v>614.01</v>
      </c>
      <c r="G94" s="4">
        <v>0</v>
      </c>
      <c r="H94" s="4">
        <v>68</v>
      </c>
      <c r="I94" s="4">
        <v>12333</v>
      </c>
      <c r="J94" s="30">
        <f t="shared" si="12"/>
        <v>5.5136625314197683E-3</v>
      </c>
      <c r="K94" s="12">
        <f t="shared" si="13"/>
        <v>0</v>
      </c>
      <c r="L94" s="12">
        <f t="shared" si="14"/>
        <v>100</v>
      </c>
    </row>
    <row r="95" spans="2:12" x14ac:dyDescent="0.25">
      <c r="B95" s="29">
        <v>44357</v>
      </c>
      <c r="C95" s="12">
        <v>1586.078</v>
      </c>
      <c r="D95" s="12">
        <v>686.43999999999994</v>
      </c>
      <c r="E95" s="12">
        <v>1685.5349999999999</v>
      </c>
      <c r="F95" s="12">
        <v>619.45000000000005</v>
      </c>
      <c r="G95" s="4">
        <v>0</v>
      </c>
      <c r="H95" s="4">
        <v>66</v>
      </c>
      <c r="I95" s="4">
        <v>12165</v>
      </c>
      <c r="J95" s="30">
        <f t="shared" si="12"/>
        <v>5.4254007398273733E-3</v>
      </c>
      <c r="K95" s="12">
        <f t="shared" si="13"/>
        <v>0</v>
      </c>
      <c r="L95" s="12">
        <f t="shared" si="14"/>
        <v>100</v>
      </c>
    </row>
    <row r="96" spans="2:12" x14ac:dyDescent="0.25">
      <c r="B96" s="19">
        <v>44358</v>
      </c>
      <c r="C96" s="12">
        <v>1557.77</v>
      </c>
      <c r="D96" s="12">
        <v>672.87666666666667</v>
      </c>
      <c r="E96" s="12">
        <v>1635.1100000000001</v>
      </c>
      <c r="F96" s="12">
        <v>651.28</v>
      </c>
      <c r="G96" s="4">
        <v>0</v>
      </c>
      <c r="H96" s="4">
        <v>25</v>
      </c>
      <c r="I96" s="4">
        <v>6104</v>
      </c>
      <c r="J96" s="30">
        <f t="shared" si="12"/>
        <v>4.0956749672346002E-3</v>
      </c>
      <c r="K96" s="12">
        <f t="shared" si="13"/>
        <v>0</v>
      </c>
      <c r="L96" s="12">
        <f t="shared" si="14"/>
        <v>100</v>
      </c>
    </row>
    <row r="97" spans="2:12" x14ac:dyDescent="0.25">
      <c r="B97" s="19">
        <v>44359</v>
      </c>
      <c r="C97" s="12">
        <v>1816.8980000000004</v>
      </c>
      <c r="D97" s="12">
        <v>1121.2433333333336</v>
      </c>
      <c r="E97" s="12">
        <v>1610.38</v>
      </c>
      <c r="F97" s="12">
        <v>671.92</v>
      </c>
      <c r="G97" s="4">
        <v>0</v>
      </c>
      <c r="H97" s="4">
        <v>31</v>
      </c>
      <c r="I97" s="4">
        <v>4973</v>
      </c>
      <c r="J97" s="30">
        <f t="shared" si="12"/>
        <v>6.2336617735773174E-3</v>
      </c>
      <c r="K97" s="12">
        <f t="shared" si="13"/>
        <v>0</v>
      </c>
      <c r="L97" s="12">
        <f t="shared" si="14"/>
        <v>100</v>
      </c>
    </row>
    <row r="98" spans="2:12" x14ac:dyDescent="0.25">
      <c r="B98" s="29">
        <v>44360</v>
      </c>
      <c r="C98" s="12">
        <v>1583.4080000000001</v>
      </c>
      <c r="D98" s="12">
        <v>683.64</v>
      </c>
      <c r="E98" s="12">
        <v>1683.06</v>
      </c>
      <c r="F98" s="12">
        <v>622.54999999999995</v>
      </c>
      <c r="G98" s="4">
        <v>0</v>
      </c>
      <c r="H98" s="4">
        <v>118</v>
      </c>
      <c r="I98" s="4">
        <v>14881</v>
      </c>
      <c r="J98" s="30">
        <f t="shared" si="12"/>
        <v>7.9295746253611986E-3</v>
      </c>
      <c r="K98" s="12">
        <f t="shared" si="13"/>
        <v>0</v>
      </c>
      <c r="L98" s="12">
        <f t="shared" si="14"/>
        <v>100</v>
      </c>
    </row>
    <row r="99" spans="2:12" x14ac:dyDescent="0.25">
      <c r="B99" s="29">
        <v>44361</v>
      </c>
      <c r="C99" s="12">
        <v>1587.8080000000002</v>
      </c>
      <c r="D99" s="12">
        <v>677.86666666666667</v>
      </c>
      <c r="E99" s="12">
        <v>1702.72</v>
      </c>
      <c r="F99" s="12">
        <v>629.72</v>
      </c>
      <c r="G99" s="4">
        <v>0</v>
      </c>
      <c r="H99" s="4">
        <v>72</v>
      </c>
      <c r="I99" s="4">
        <v>13719</v>
      </c>
      <c r="J99" s="30">
        <f t="shared" si="12"/>
        <v>5.2481959326481521E-3</v>
      </c>
      <c r="K99" s="12">
        <f t="shared" si="13"/>
        <v>0</v>
      </c>
      <c r="L99" s="12">
        <f t="shared" si="14"/>
        <v>100</v>
      </c>
    </row>
    <row r="100" spans="2:12" x14ac:dyDescent="0.25">
      <c r="B100" s="29">
        <v>44362</v>
      </c>
      <c r="C100" s="12">
        <v>1577.162</v>
      </c>
      <c r="D100" s="12">
        <v>669.04</v>
      </c>
      <c r="E100" s="12">
        <v>1689.3450000000003</v>
      </c>
      <c r="F100" s="12">
        <v>610.78</v>
      </c>
      <c r="G100" s="4">
        <v>0</v>
      </c>
      <c r="H100" s="4">
        <v>92</v>
      </c>
      <c r="I100" s="4">
        <v>15098</v>
      </c>
      <c r="J100" s="30">
        <f t="shared" si="12"/>
        <v>6.0935223208371967E-3</v>
      </c>
      <c r="K100" s="12">
        <f t="shared" si="13"/>
        <v>0</v>
      </c>
      <c r="L100" s="12">
        <f t="shared" si="14"/>
        <v>100</v>
      </c>
    </row>
    <row r="101" spans="2:12" x14ac:dyDescent="0.25">
      <c r="B101" s="29">
        <v>44363</v>
      </c>
      <c r="C101" s="12">
        <v>1598.278</v>
      </c>
      <c r="D101" s="12">
        <v>654.57333333333338</v>
      </c>
      <c r="E101" s="12">
        <v>1763.835</v>
      </c>
      <c r="F101" s="12">
        <v>609.44000000000005</v>
      </c>
      <c r="G101" s="4">
        <v>0</v>
      </c>
      <c r="H101" s="4">
        <v>93</v>
      </c>
      <c r="I101" s="4">
        <v>13754</v>
      </c>
      <c r="J101" s="30">
        <f t="shared" si="12"/>
        <v>6.7616693325578013E-3</v>
      </c>
      <c r="K101" s="12">
        <f t="shared" si="13"/>
        <v>0</v>
      </c>
      <c r="L101" s="12">
        <f t="shared" si="14"/>
        <v>100</v>
      </c>
    </row>
    <row r="102" spans="2:12" x14ac:dyDescent="0.25">
      <c r="B102" s="29">
        <v>44364</v>
      </c>
      <c r="C102" s="12">
        <v>1588.3440000000001</v>
      </c>
      <c r="D102" s="12">
        <v>655.25333333333344</v>
      </c>
      <c r="E102" s="12">
        <v>1737.98</v>
      </c>
      <c r="F102" s="12">
        <v>609.43000000000006</v>
      </c>
      <c r="G102" s="4">
        <v>0</v>
      </c>
      <c r="H102" s="4">
        <v>57</v>
      </c>
      <c r="I102" s="4">
        <v>11396</v>
      </c>
      <c r="J102" s="30">
        <f t="shared" si="12"/>
        <v>5.0017550017550016E-3</v>
      </c>
      <c r="K102" s="12">
        <f t="shared" si="13"/>
        <v>0</v>
      </c>
      <c r="L102" s="12">
        <f t="shared" si="14"/>
        <v>100</v>
      </c>
    </row>
    <row r="103" spans="2:12" x14ac:dyDescent="0.25">
      <c r="B103" s="19">
        <v>44365</v>
      </c>
      <c r="C103" s="12">
        <v>1560.8059999999998</v>
      </c>
      <c r="D103" s="12">
        <v>664.61</v>
      </c>
      <c r="E103" s="12">
        <v>1655.1</v>
      </c>
      <c r="F103" s="12">
        <v>646.81999999999994</v>
      </c>
      <c r="G103" s="4">
        <v>0</v>
      </c>
      <c r="H103" s="4">
        <v>27</v>
      </c>
      <c r="I103" s="4">
        <v>5684</v>
      </c>
      <c r="J103" s="30">
        <f t="shared" si="12"/>
        <v>4.7501759324419419E-3</v>
      </c>
      <c r="K103" s="12">
        <f t="shared" si="13"/>
        <v>0</v>
      </c>
      <c r="L103" s="12">
        <f t="shared" si="14"/>
        <v>100</v>
      </c>
    </row>
    <row r="104" spans="2:12" x14ac:dyDescent="0.25">
      <c r="B104" s="19">
        <v>44366</v>
      </c>
      <c r="C104" s="12">
        <v>1745.2960000000003</v>
      </c>
      <c r="D104" s="12">
        <v>916.33333333333337</v>
      </c>
      <c r="E104" s="12">
        <v>1738.7400000000002</v>
      </c>
      <c r="F104" s="12">
        <v>1358.55</v>
      </c>
      <c r="G104" s="4">
        <v>0</v>
      </c>
      <c r="H104" s="4">
        <v>28</v>
      </c>
      <c r="I104" s="4">
        <v>4862</v>
      </c>
      <c r="J104" s="30">
        <f t="shared" si="12"/>
        <v>5.7589469354175239E-3</v>
      </c>
      <c r="K104" s="12">
        <f t="shared" si="13"/>
        <v>0</v>
      </c>
      <c r="L104" s="12">
        <f t="shared" si="14"/>
        <v>100</v>
      </c>
    </row>
    <row r="105" spans="2:12" x14ac:dyDescent="0.25">
      <c r="B105" s="29">
        <v>44367</v>
      </c>
      <c r="C105" s="12">
        <v>1573.9199999999998</v>
      </c>
      <c r="D105" s="12">
        <v>664.62333333333333</v>
      </c>
      <c r="E105" s="12">
        <v>1687.865</v>
      </c>
      <c r="F105" s="12">
        <v>610.24</v>
      </c>
      <c r="G105" s="4">
        <v>0</v>
      </c>
      <c r="H105" s="4">
        <v>59</v>
      </c>
      <c r="I105" s="4">
        <v>13511</v>
      </c>
      <c r="J105" s="30">
        <f t="shared" si="12"/>
        <v>4.3668122270742356E-3</v>
      </c>
      <c r="K105" s="12">
        <f t="shared" si="13"/>
        <v>0</v>
      </c>
      <c r="L105" s="12">
        <f t="shared" si="14"/>
        <v>100</v>
      </c>
    </row>
    <row r="106" spans="2:12" x14ac:dyDescent="0.25">
      <c r="B106" s="29">
        <v>44368</v>
      </c>
      <c r="C106" s="12">
        <v>1567.4639999999999</v>
      </c>
      <c r="D106" s="12">
        <v>668.98666666666668</v>
      </c>
      <c r="E106" s="12">
        <v>1665.1799999999998</v>
      </c>
      <c r="F106" s="12">
        <v>612.84</v>
      </c>
      <c r="G106" s="4">
        <v>0</v>
      </c>
      <c r="H106" s="4">
        <v>56</v>
      </c>
      <c r="I106" s="4">
        <v>12596</v>
      </c>
      <c r="J106" s="30">
        <f t="shared" si="12"/>
        <v>4.4458558272467454E-3</v>
      </c>
      <c r="K106" s="12">
        <f t="shared" si="13"/>
        <v>0</v>
      </c>
      <c r="L106" s="12">
        <f t="shared" si="14"/>
        <v>100</v>
      </c>
    </row>
    <row r="107" spans="2:12" x14ac:dyDescent="0.25">
      <c r="B107" s="29">
        <v>44369</v>
      </c>
      <c r="C107" s="12">
        <v>1598.2440000000001</v>
      </c>
      <c r="D107" s="12">
        <v>660.37333333333333</v>
      </c>
      <c r="E107" s="12">
        <v>1755.05</v>
      </c>
      <c r="F107" s="12">
        <v>604.41999999999996</v>
      </c>
      <c r="G107" s="4">
        <v>0</v>
      </c>
      <c r="H107" s="4">
        <v>63</v>
      </c>
      <c r="I107" s="4">
        <v>11944</v>
      </c>
      <c r="J107" s="30">
        <f t="shared" si="12"/>
        <v>5.2746148693904888E-3</v>
      </c>
      <c r="K107" s="12">
        <f t="shared" si="13"/>
        <v>0</v>
      </c>
      <c r="L107" s="12">
        <f t="shared" si="14"/>
        <v>100</v>
      </c>
    </row>
    <row r="108" spans="2:12" x14ac:dyDescent="0.25">
      <c r="B108" s="29">
        <v>44370</v>
      </c>
      <c r="C108" s="12">
        <v>1561.3080000000002</v>
      </c>
      <c r="D108" s="12">
        <v>661.78</v>
      </c>
      <c r="E108" s="12">
        <v>1660.6000000000001</v>
      </c>
      <c r="F108" s="12">
        <v>615.41</v>
      </c>
      <c r="G108" s="4">
        <v>0</v>
      </c>
      <c r="H108" s="4">
        <v>44</v>
      </c>
      <c r="I108" s="4">
        <v>11894</v>
      </c>
      <c r="J108" s="30">
        <f t="shared" si="12"/>
        <v>3.6993442071632755E-3</v>
      </c>
      <c r="K108" s="12">
        <f t="shared" si="13"/>
        <v>0</v>
      </c>
      <c r="L108" s="12">
        <f t="shared" si="14"/>
        <v>100</v>
      </c>
    </row>
    <row r="109" spans="2:12" x14ac:dyDescent="0.25">
      <c r="B109" s="29">
        <v>44371</v>
      </c>
      <c r="C109" s="12">
        <v>1567.298</v>
      </c>
      <c r="D109" s="12">
        <v>667.73666666666657</v>
      </c>
      <c r="E109" s="12">
        <v>1666.6399999999999</v>
      </c>
      <c r="F109" s="12">
        <v>625.74</v>
      </c>
      <c r="G109" s="4">
        <v>0</v>
      </c>
      <c r="H109" s="4">
        <v>41</v>
      </c>
      <c r="I109" s="4">
        <v>9544</v>
      </c>
      <c r="J109" s="30">
        <f t="shared" si="12"/>
        <v>4.2958927074601841E-3</v>
      </c>
      <c r="K109" s="12">
        <f t="shared" si="13"/>
        <v>0</v>
      </c>
      <c r="L109" s="12">
        <f t="shared" si="14"/>
        <v>100</v>
      </c>
    </row>
    <row r="110" spans="2:12" x14ac:dyDescent="0.25">
      <c r="B110" s="19">
        <v>44372</v>
      </c>
      <c r="C110" s="12">
        <v>1555.846</v>
      </c>
      <c r="D110" s="12">
        <v>665.52666666666664</v>
      </c>
      <c r="E110" s="12">
        <v>1641.325</v>
      </c>
      <c r="F110" s="12">
        <v>644.91</v>
      </c>
      <c r="G110" s="4">
        <v>0</v>
      </c>
      <c r="H110" s="4">
        <v>37</v>
      </c>
      <c r="I110" s="4">
        <v>6069</v>
      </c>
      <c r="J110" s="30">
        <f t="shared" si="12"/>
        <v>6.0965562695666506E-3</v>
      </c>
      <c r="K110" s="12">
        <f t="shared" si="13"/>
        <v>0</v>
      </c>
      <c r="L110" s="12">
        <f t="shared" si="14"/>
        <v>100</v>
      </c>
    </row>
    <row r="111" spans="2:12" x14ac:dyDescent="0.25">
      <c r="B111" s="19">
        <v>44373</v>
      </c>
      <c r="C111" s="12">
        <v>1553.9659999999999</v>
      </c>
      <c r="D111" s="12">
        <v>669.33</v>
      </c>
      <c r="E111" s="12">
        <v>1630.92</v>
      </c>
      <c r="F111" s="12">
        <v>656.37</v>
      </c>
      <c r="G111" s="4">
        <v>0</v>
      </c>
      <c r="H111" s="4">
        <v>32</v>
      </c>
      <c r="I111" s="4">
        <v>5042</v>
      </c>
      <c r="J111" s="30">
        <f t="shared" si="12"/>
        <v>6.346687822292741E-3</v>
      </c>
      <c r="K111" s="12">
        <f t="shared" si="13"/>
        <v>0</v>
      </c>
      <c r="L111" s="12">
        <f t="shared" si="14"/>
        <v>100</v>
      </c>
    </row>
    <row r="112" spans="2:12" x14ac:dyDescent="0.25">
      <c r="B112" s="29">
        <v>44374</v>
      </c>
      <c r="C112" s="12">
        <v>1580.194</v>
      </c>
      <c r="D112" s="12">
        <v>664.24666666666678</v>
      </c>
      <c r="E112" s="12">
        <v>1704.115</v>
      </c>
      <c r="F112" s="12">
        <v>609.70000000000005</v>
      </c>
      <c r="G112" s="4">
        <v>0</v>
      </c>
      <c r="H112" s="4">
        <v>60</v>
      </c>
      <c r="I112" s="4">
        <v>15430</v>
      </c>
      <c r="J112" s="30">
        <f t="shared" si="12"/>
        <v>3.8885288399222295E-3</v>
      </c>
      <c r="K112" s="12">
        <f t="shared" si="13"/>
        <v>0</v>
      </c>
      <c r="L112" s="12">
        <f t="shared" si="14"/>
        <v>100</v>
      </c>
    </row>
    <row r="113" spans="2:12" x14ac:dyDescent="0.25">
      <c r="B113" s="29">
        <v>44375</v>
      </c>
      <c r="C113" s="12">
        <v>1579.798</v>
      </c>
      <c r="D113" s="12">
        <v>667.22333333333336</v>
      </c>
      <c r="E113" s="12">
        <v>1698.66</v>
      </c>
      <c r="F113" s="12">
        <v>610.29999999999995</v>
      </c>
      <c r="G113" s="4">
        <v>0</v>
      </c>
      <c r="H113" s="4">
        <v>61</v>
      </c>
      <c r="I113" s="4">
        <v>13694</v>
      </c>
      <c r="J113" s="30">
        <f t="shared" si="12"/>
        <v>4.4545056229005403E-3</v>
      </c>
      <c r="K113" s="12">
        <f t="shared" si="13"/>
        <v>0</v>
      </c>
      <c r="L113" s="12">
        <f t="shared" si="14"/>
        <v>100</v>
      </c>
    </row>
    <row r="114" spans="2:12" x14ac:dyDescent="0.25">
      <c r="B114" s="29">
        <v>44376</v>
      </c>
      <c r="C114" s="12">
        <v>1566.4760000000001</v>
      </c>
      <c r="D114" s="12">
        <v>668.39666666666665</v>
      </c>
      <c r="E114" s="12">
        <v>1663.5950000000003</v>
      </c>
      <c r="F114" s="12">
        <v>610.58000000000004</v>
      </c>
      <c r="G114" s="4">
        <v>0</v>
      </c>
      <c r="H114" s="4">
        <v>77</v>
      </c>
      <c r="I114" s="4">
        <v>13695</v>
      </c>
      <c r="J114" s="30">
        <f t="shared" si="12"/>
        <v>5.6224899598393578E-3</v>
      </c>
      <c r="K114" s="12">
        <f t="shared" si="13"/>
        <v>0</v>
      </c>
      <c r="L114" s="12">
        <f t="shared" si="14"/>
        <v>100</v>
      </c>
    </row>
    <row r="115" spans="2:12" x14ac:dyDescent="0.25">
      <c r="B115" s="20">
        <v>44377</v>
      </c>
      <c r="C115" s="12">
        <v>1585.798</v>
      </c>
      <c r="D115" s="12">
        <v>662.04333333333341</v>
      </c>
      <c r="E115" s="12">
        <v>1721.43</v>
      </c>
      <c r="F115" s="12">
        <v>610.24</v>
      </c>
      <c r="G115" s="4">
        <v>1200000</v>
      </c>
      <c r="H115" s="4">
        <v>88</v>
      </c>
      <c r="I115" s="4">
        <v>14601</v>
      </c>
      <c r="J115" s="30">
        <f t="shared" si="12"/>
        <v>6.0269844531196494E-3</v>
      </c>
      <c r="K115" s="12">
        <f t="shared" si="13"/>
        <v>1.3888888888888888E-2</v>
      </c>
      <c r="L115" s="12">
        <f t="shared" si="14"/>
        <v>99.986111111111114</v>
      </c>
    </row>
    <row r="116" spans="2:12" x14ac:dyDescent="0.25">
      <c r="B116" s="14" t="s">
        <v>2</v>
      </c>
      <c r="C116" s="15">
        <v>239806.90000000002</v>
      </c>
      <c r="D116" s="15">
        <v>63301.33</v>
      </c>
      <c r="E116" s="15">
        <v>101505.57</v>
      </c>
      <c r="F116" s="15">
        <v>19513.340000000004</v>
      </c>
      <c r="G116" s="15">
        <f>SUM(G86:G115)</f>
        <v>1200000</v>
      </c>
      <c r="H116" s="15">
        <v>1810</v>
      </c>
      <c r="I116" s="15">
        <v>327596</v>
      </c>
      <c r="J116" s="28" t="s">
        <v>34</v>
      </c>
      <c r="K116" s="16" t="s">
        <v>34</v>
      </c>
      <c r="L116" s="16" t="s">
        <v>34</v>
      </c>
    </row>
    <row r="117" spans="2:12" ht="25.5" x14ac:dyDescent="0.25">
      <c r="B117" s="18" t="s">
        <v>3</v>
      </c>
      <c r="C117" s="17">
        <v>1598.7126666666668</v>
      </c>
      <c r="D117" s="17">
        <v>703.34811111111117</v>
      </c>
      <c r="E117" s="17">
        <v>1691.7595000000001</v>
      </c>
      <c r="F117" s="17">
        <v>650.44466666666676</v>
      </c>
      <c r="G117" s="17">
        <f t="shared" ref="G117:L117" si="15">AVERAGE(G86:G115)</f>
        <v>40000</v>
      </c>
      <c r="H117" s="17">
        <v>60.333333333333336</v>
      </c>
      <c r="I117" s="17">
        <v>10919.866666666667</v>
      </c>
      <c r="J117" s="31">
        <f t="shared" si="15"/>
        <v>5.5020611491369935E-3</v>
      </c>
      <c r="K117" s="17">
        <f t="shared" si="15"/>
        <v>4.6296296296296293E-4</v>
      </c>
      <c r="L117" s="17">
        <f t="shared" si="15"/>
        <v>99.999537037037044</v>
      </c>
    </row>
  </sheetData>
  <mergeCells count="6">
    <mergeCell ref="D4:F4"/>
    <mergeCell ref="G4:L4"/>
    <mergeCell ref="D43:F43"/>
    <mergeCell ref="G43:L43"/>
    <mergeCell ref="D83:F83"/>
    <mergeCell ref="G83:L8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 CBI Globe</vt:lpstr>
      <vt:lpstr>Riepilogo BPc - IB e MB</vt:lpstr>
      <vt:lpstr>Riepilogo BPc - MB+</vt:lpstr>
    </vt:vector>
  </TitlesOfParts>
  <Company>Banca Passadore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remote</dc:creator>
  <cp:lastModifiedBy>Enrico Gelli</cp:lastModifiedBy>
  <dcterms:created xsi:type="dcterms:W3CDTF">2019-09-12T08:36:46Z</dcterms:created>
  <dcterms:modified xsi:type="dcterms:W3CDTF">2023-08-24T09:19:09Z</dcterms:modified>
</cp:coreProperties>
</file>