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ocuments\Lavoro\PSD2\documentazione e normativa\Compliance\Banca d'Italia\statistiche trimestrali\202207-09\per pubblicazione\"/>
    </mc:Choice>
  </mc:AlternateContent>
  <xr:revisionPtr revIDLastSave="0" documentId="13_ncr:1_{CC143912-2FEC-4CA4-ABBC-321508A2071A}" xr6:coauthVersionLast="47" xr6:coauthVersionMax="47" xr10:uidLastSave="{00000000-0000-0000-0000-000000000000}"/>
  <bookViews>
    <workbookView xWindow="-120" yWindow="-120" windowWidth="29040" windowHeight="15720" tabRatio="932" activeTab="2" xr2:uid="{00000000-000D-0000-FFFF-FFFF00000000}"/>
  </bookViews>
  <sheets>
    <sheet name="Riepilogo CBI Globe" sheetId="4" r:id="rId1"/>
    <sheet name="Riepilogo BPc - IB e MB" sheetId="13" r:id="rId2"/>
    <sheet name="Riepilogo BPc - MB+" sheetId="1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6" i="14" l="1"/>
  <c r="K76" i="14"/>
  <c r="L76" i="14" s="1"/>
  <c r="J77" i="14"/>
  <c r="K77" i="14"/>
  <c r="L77" i="14" s="1"/>
  <c r="J76" i="13"/>
  <c r="K76" i="13"/>
  <c r="L76" i="13" s="1"/>
  <c r="J77" i="13"/>
  <c r="K77" i="13"/>
  <c r="L77" i="13" s="1"/>
  <c r="Q85" i="4"/>
  <c r="R85" i="4"/>
  <c r="S85" i="4"/>
  <c r="T85" i="4"/>
  <c r="W85" i="4"/>
  <c r="X85" i="4"/>
  <c r="Q86" i="4"/>
  <c r="R86" i="4"/>
  <c r="S86" i="4"/>
  <c r="W86" i="4"/>
  <c r="X86" i="4"/>
  <c r="N85" i="4"/>
  <c r="N86" i="4"/>
  <c r="T86" i="4" s="1"/>
  <c r="N40" i="4"/>
  <c r="T40" i="4" s="1"/>
  <c r="N36" i="4"/>
  <c r="T36" i="4" s="1"/>
  <c r="N32" i="4"/>
  <c r="T32" i="4" s="1"/>
  <c r="N28" i="4"/>
  <c r="T28" i="4" s="1"/>
  <c r="N24" i="4"/>
  <c r="T24" i="4" s="1"/>
  <c r="N20" i="4"/>
  <c r="T20" i="4" s="1"/>
  <c r="N16" i="4"/>
  <c r="T16" i="4" s="1"/>
  <c r="N12" i="4"/>
  <c r="T12" i="4" s="1"/>
  <c r="I49" i="4"/>
  <c r="C49" i="4"/>
  <c r="N103" i="4"/>
  <c r="N104" i="4"/>
  <c r="T104" i="4" s="1"/>
  <c r="N105" i="4"/>
  <c r="N106" i="4"/>
  <c r="N107" i="4"/>
  <c r="N108" i="4"/>
  <c r="T108" i="4" s="1"/>
  <c r="N109" i="4"/>
  <c r="T109" i="4" s="1"/>
  <c r="N110" i="4"/>
  <c r="T110" i="4" s="1"/>
  <c r="N111" i="4"/>
  <c r="T111" i="4" s="1"/>
  <c r="N112" i="4"/>
  <c r="T112" i="4" s="1"/>
  <c r="N113" i="4"/>
  <c r="T113" i="4" s="1"/>
  <c r="N114" i="4"/>
  <c r="T114" i="4" s="1"/>
  <c r="N115" i="4"/>
  <c r="T115" i="4" s="1"/>
  <c r="N116" i="4"/>
  <c r="T116" i="4" s="1"/>
  <c r="N117" i="4"/>
  <c r="T117" i="4" s="1"/>
  <c r="N118" i="4"/>
  <c r="T118" i="4" s="1"/>
  <c r="N119" i="4"/>
  <c r="N120" i="4"/>
  <c r="T120" i="4" s="1"/>
  <c r="N121" i="4"/>
  <c r="N122" i="4"/>
  <c r="T122" i="4" s="1"/>
  <c r="N123" i="4"/>
  <c r="T123" i="4" s="1"/>
  <c r="N124" i="4"/>
  <c r="T124" i="4" s="1"/>
  <c r="N125" i="4"/>
  <c r="T125" i="4" s="1"/>
  <c r="N126" i="4"/>
  <c r="T126" i="4" s="1"/>
  <c r="N127" i="4"/>
  <c r="T127" i="4" s="1"/>
  <c r="N128" i="4"/>
  <c r="T128" i="4" s="1"/>
  <c r="N129" i="4"/>
  <c r="T129" i="4" s="1"/>
  <c r="N130" i="4"/>
  <c r="T130" i="4" s="1"/>
  <c r="N131" i="4"/>
  <c r="T131" i="4" s="1"/>
  <c r="N102" i="4"/>
  <c r="N57" i="4"/>
  <c r="N58" i="4"/>
  <c r="N59" i="4"/>
  <c r="N60" i="4"/>
  <c r="N61" i="4"/>
  <c r="N62" i="4"/>
  <c r="T62" i="4" s="1"/>
  <c r="N63" i="4"/>
  <c r="N64" i="4"/>
  <c r="N65" i="4"/>
  <c r="N66" i="4"/>
  <c r="T66" i="4" s="1"/>
  <c r="N67" i="4"/>
  <c r="T67" i="4" s="1"/>
  <c r="N68" i="4"/>
  <c r="T68" i="4" s="1"/>
  <c r="N69" i="4"/>
  <c r="T69" i="4" s="1"/>
  <c r="N70" i="4"/>
  <c r="T70" i="4" s="1"/>
  <c r="N71" i="4"/>
  <c r="T71" i="4" s="1"/>
  <c r="N72" i="4"/>
  <c r="T72" i="4" s="1"/>
  <c r="N73" i="4"/>
  <c r="T73" i="4" s="1"/>
  <c r="N74" i="4"/>
  <c r="T74" i="4" s="1"/>
  <c r="N75" i="4"/>
  <c r="N76" i="4"/>
  <c r="N77" i="4"/>
  <c r="N78" i="4"/>
  <c r="T78" i="4" s="1"/>
  <c r="N79" i="4"/>
  <c r="T79" i="4" s="1"/>
  <c r="N80" i="4"/>
  <c r="N81" i="4"/>
  <c r="N82" i="4"/>
  <c r="T82" i="4" s="1"/>
  <c r="N83" i="4"/>
  <c r="T83" i="4" s="1"/>
  <c r="N84" i="4"/>
  <c r="N56" i="4"/>
  <c r="N11" i="4"/>
  <c r="T11" i="4" s="1"/>
  <c r="N13" i="4"/>
  <c r="T13" i="4" s="1"/>
  <c r="N14" i="4"/>
  <c r="T14" i="4" s="1"/>
  <c r="N15" i="4"/>
  <c r="T15" i="4" s="1"/>
  <c r="N17" i="4"/>
  <c r="T17" i="4" s="1"/>
  <c r="N18" i="4"/>
  <c r="T18" i="4" s="1"/>
  <c r="N19" i="4"/>
  <c r="N21" i="4"/>
  <c r="N22" i="4"/>
  <c r="T22" i="4" s="1"/>
  <c r="N23" i="4"/>
  <c r="T23" i="4" s="1"/>
  <c r="N25" i="4"/>
  <c r="T25" i="4" s="1"/>
  <c r="N26" i="4"/>
  <c r="T26" i="4" s="1"/>
  <c r="N27" i="4"/>
  <c r="T27" i="4" s="1"/>
  <c r="N29" i="4"/>
  <c r="T29" i="4" s="1"/>
  <c r="N30" i="4"/>
  <c r="T30" i="4" s="1"/>
  <c r="N31" i="4"/>
  <c r="T31" i="4" s="1"/>
  <c r="N33" i="4"/>
  <c r="T33" i="4" s="1"/>
  <c r="N34" i="4"/>
  <c r="T34" i="4" s="1"/>
  <c r="N35" i="4"/>
  <c r="T35" i="4" s="1"/>
  <c r="N37" i="4"/>
  <c r="T37" i="4" s="1"/>
  <c r="N38" i="4"/>
  <c r="T38" i="4" s="1"/>
  <c r="N39" i="4"/>
  <c r="T39" i="4" s="1"/>
  <c r="N10" i="4"/>
  <c r="T10" i="4" s="1"/>
  <c r="J37" i="14"/>
  <c r="K37" i="14"/>
  <c r="L37" i="14" s="1"/>
  <c r="J37" i="13"/>
  <c r="K37" i="13"/>
  <c r="L37" i="13" s="1"/>
  <c r="Q40" i="4"/>
  <c r="R40" i="4"/>
  <c r="S40" i="4"/>
  <c r="W40" i="4"/>
  <c r="X40" i="4"/>
  <c r="J88" i="14"/>
  <c r="J89" i="14"/>
  <c r="J90" i="14"/>
  <c r="J91" i="14"/>
  <c r="J92" i="14"/>
  <c r="J93" i="14"/>
  <c r="J94" i="14"/>
  <c r="J95" i="14"/>
  <c r="J96" i="14"/>
  <c r="J97" i="14"/>
  <c r="J98" i="14"/>
  <c r="J99" i="14"/>
  <c r="J100" i="14"/>
  <c r="J101" i="14"/>
  <c r="J102" i="14"/>
  <c r="J103" i="14"/>
  <c r="J104" i="14"/>
  <c r="J105" i="14"/>
  <c r="J106" i="14"/>
  <c r="J107" i="14"/>
  <c r="J108" i="14"/>
  <c r="J109" i="14"/>
  <c r="J110" i="14"/>
  <c r="J111" i="14"/>
  <c r="J112" i="14"/>
  <c r="J113" i="14"/>
  <c r="J114" i="14"/>
  <c r="J115" i="14"/>
  <c r="J116" i="14"/>
  <c r="J87" i="14"/>
  <c r="J88" i="13"/>
  <c r="J89" i="13"/>
  <c r="J90" i="13"/>
  <c r="J91" i="13"/>
  <c r="J92" i="13"/>
  <c r="J93" i="13"/>
  <c r="J94" i="13"/>
  <c r="J95" i="13"/>
  <c r="J96" i="13"/>
  <c r="J97" i="13"/>
  <c r="J98" i="13"/>
  <c r="J99" i="13"/>
  <c r="J100" i="13"/>
  <c r="J101" i="13"/>
  <c r="J102" i="13"/>
  <c r="J103" i="13"/>
  <c r="J104" i="13"/>
  <c r="J105" i="13"/>
  <c r="J106" i="13"/>
  <c r="J107" i="13"/>
  <c r="J108" i="13"/>
  <c r="J109" i="13"/>
  <c r="J110" i="13"/>
  <c r="J111" i="13"/>
  <c r="J112" i="13"/>
  <c r="J113" i="13"/>
  <c r="J114" i="13"/>
  <c r="J115" i="13"/>
  <c r="J116" i="13"/>
  <c r="J87" i="13"/>
  <c r="T103" i="4"/>
  <c r="T105" i="4"/>
  <c r="T106" i="4"/>
  <c r="T107" i="4"/>
  <c r="T119" i="4"/>
  <c r="T121" i="4"/>
  <c r="S103" i="4"/>
  <c r="S104" i="4"/>
  <c r="S105" i="4"/>
  <c r="S106" i="4"/>
  <c r="S107" i="4"/>
  <c r="S108" i="4"/>
  <c r="S109" i="4"/>
  <c r="S110" i="4"/>
  <c r="S111" i="4"/>
  <c r="S112" i="4"/>
  <c r="S113" i="4"/>
  <c r="S114" i="4"/>
  <c r="S115" i="4"/>
  <c r="S116" i="4"/>
  <c r="S117" i="4"/>
  <c r="S118" i="4"/>
  <c r="S119" i="4"/>
  <c r="S120" i="4"/>
  <c r="S121" i="4"/>
  <c r="S122" i="4"/>
  <c r="S123" i="4"/>
  <c r="S124" i="4"/>
  <c r="S125" i="4"/>
  <c r="S126" i="4"/>
  <c r="S127" i="4"/>
  <c r="S128" i="4"/>
  <c r="S129" i="4"/>
  <c r="S130" i="4"/>
  <c r="S131" i="4"/>
  <c r="S102" i="4"/>
  <c r="R103" i="4"/>
  <c r="R104" i="4"/>
  <c r="R105" i="4"/>
  <c r="R106" i="4"/>
  <c r="R107" i="4"/>
  <c r="R108" i="4"/>
  <c r="R109" i="4"/>
  <c r="R110" i="4"/>
  <c r="R111" i="4"/>
  <c r="R112" i="4"/>
  <c r="R113" i="4"/>
  <c r="R114" i="4"/>
  <c r="R115" i="4"/>
  <c r="R116" i="4"/>
  <c r="R117" i="4"/>
  <c r="R118" i="4"/>
  <c r="R119" i="4"/>
  <c r="R120" i="4"/>
  <c r="R121" i="4"/>
  <c r="R122" i="4"/>
  <c r="R123" i="4"/>
  <c r="R124" i="4"/>
  <c r="R125" i="4"/>
  <c r="R126" i="4"/>
  <c r="R127" i="4"/>
  <c r="R128" i="4"/>
  <c r="R129" i="4"/>
  <c r="R130" i="4"/>
  <c r="R131" i="4"/>
  <c r="R102" i="4"/>
  <c r="Q103" i="4"/>
  <c r="Q104" i="4"/>
  <c r="Q105" i="4"/>
  <c r="Q106" i="4"/>
  <c r="Q107" i="4"/>
  <c r="Q108" i="4"/>
  <c r="Q109" i="4"/>
  <c r="Q110" i="4"/>
  <c r="Q111" i="4"/>
  <c r="Q112" i="4"/>
  <c r="Q113" i="4"/>
  <c r="Q114" i="4"/>
  <c r="Q115" i="4"/>
  <c r="Q116" i="4"/>
  <c r="Q117" i="4"/>
  <c r="Q118" i="4"/>
  <c r="Q119" i="4"/>
  <c r="Q120" i="4"/>
  <c r="Q121" i="4"/>
  <c r="Q122" i="4"/>
  <c r="Q123" i="4"/>
  <c r="Q124" i="4"/>
  <c r="Q125" i="4"/>
  <c r="Q126" i="4"/>
  <c r="Q127" i="4"/>
  <c r="Q128" i="4"/>
  <c r="Q129" i="4"/>
  <c r="Q130" i="4"/>
  <c r="Q131" i="4"/>
  <c r="Q102" i="4"/>
  <c r="J48" i="14"/>
  <c r="J49" i="14"/>
  <c r="J50" i="14"/>
  <c r="J51" i="14"/>
  <c r="J52" i="14"/>
  <c r="J53" i="14"/>
  <c r="J54" i="14"/>
  <c r="J55" i="14"/>
  <c r="J56" i="14"/>
  <c r="J57" i="14"/>
  <c r="J58" i="14"/>
  <c r="J59" i="14"/>
  <c r="J60" i="14"/>
  <c r="J61" i="14"/>
  <c r="J62" i="14"/>
  <c r="J63" i="14"/>
  <c r="J64" i="14"/>
  <c r="J65" i="14"/>
  <c r="J66" i="14"/>
  <c r="J67" i="14"/>
  <c r="J68" i="14"/>
  <c r="J69" i="14"/>
  <c r="J70" i="14"/>
  <c r="J71" i="14"/>
  <c r="J72" i="14"/>
  <c r="J73" i="14"/>
  <c r="J74" i="14"/>
  <c r="J75" i="14"/>
  <c r="J47" i="14"/>
  <c r="J48" i="13"/>
  <c r="J49" i="13"/>
  <c r="J50" i="13"/>
  <c r="J51" i="13"/>
  <c r="J52" i="13"/>
  <c r="J53" i="13"/>
  <c r="J54" i="13"/>
  <c r="J55" i="13"/>
  <c r="J56" i="13"/>
  <c r="J57" i="13"/>
  <c r="J58" i="13"/>
  <c r="J59" i="13"/>
  <c r="J60" i="13"/>
  <c r="J61" i="13"/>
  <c r="J62" i="13"/>
  <c r="J63" i="13"/>
  <c r="J64" i="13"/>
  <c r="J65" i="13"/>
  <c r="J66" i="13"/>
  <c r="J67" i="13"/>
  <c r="J68" i="13"/>
  <c r="J69" i="13"/>
  <c r="J70" i="13"/>
  <c r="J71" i="13"/>
  <c r="J72" i="13"/>
  <c r="J73" i="13"/>
  <c r="J74" i="13"/>
  <c r="J75" i="13"/>
  <c r="J47" i="13"/>
  <c r="T57" i="4"/>
  <c r="T59" i="4"/>
  <c r="T60" i="4"/>
  <c r="T61" i="4"/>
  <c r="T63" i="4"/>
  <c r="T64" i="4"/>
  <c r="T65" i="4"/>
  <c r="T75" i="4"/>
  <c r="T76" i="4"/>
  <c r="T77" i="4"/>
  <c r="T80" i="4"/>
  <c r="T81" i="4"/>
  <c r="T84" i="4"/>
  <c r="T56" i="4"/>
  <c r="S57" i="4"/>
  <c r="S58" i="4"/>
  <c r="S59" i="4"/>
  <c r="S60" i="4"/>
  <c r="S61" i="4"/>
  <c r="S62" i="4"/>
  <c r="S63" i="4"/>
  <c r="S64" i="4"/>
  <c r="S65" i="4"/>
  <c r="S66" i="4"/>
  <c r="S67" i="4"/>
  <c r="S68" i="4"/>
  <c r="S69" i="4"/>
  <c r="S70" i="4"/>
  <c r="S71" i="4"/>
  <c r="S72" i="4"/>
  <c r="S73" i="4"/>
  <c r="S74" i="4"/>
  <c r="S75" i="4"/>
  <c r="S76" i="4"/>
  <c r="S77" i="4"/>
  <c r="S78" i="4"/>
  <c r="S79" i="4"/>
  <c r="S80" i="4"/>
  <c r="S81" i="4"/>
  <c r="S82" i="4"/>
  <c r="S83" i="4"/>
  <c r="S84" i="4"/>
  <c r="S56" i="4"/>
  <c r="R57" i="4"/>
  <c r="R58" i="4"/>
  <c r="R59" i="4"/>
  <c r="R60" i="4"/>
  <c r="R61" i="4"/>
  <c r="R62" i="4"/>
  <c r="R63" i="4"/>
  <c r="R64" i="4"/>
  <c r="R65" i="4"/>
  <c r="R66" i="4"/>
  <c r="R67" i="4"/>
  <c r="R68" i="4"/>
  <c r="R69" i="4"/>
  <c r="R70" i="4"/>
  <c r="R71" i="4"/>
  <c r="R72" i="4"/>
  <c r="R73" i="4"/>
  <c r="R74" i="4"/>
  <c r="R75" i="4"/>
  <c r="R76" i="4"/>
  <c r="R77" i="4"/>
  <c r="R78" i="4"/>
  <c r="R79" i="4"/>
  <c r="R80" i="4"/>
  <c r="R81" i="4"/>
  <c r="R82" i="4"/>
  <c r="R83" i="4"/>
  <c r="R84" i="4"/>
  <c r="Q57" i="4"/>
  <c r="Q58" i="4"/>
  <c r="Q59" i="4"/>
  <c r="Q60" i="4"/>
  <c r="Q61" i="4"/>
  <c r="Q62" i="4"/>
  <c r="Q63" i="4"/>
  <c r="Q64" i="4"/>
  <c r="Q65" i="4"/>
  <c r="Q66" i="4"/>
  <c r="Q67" i="4"/>
  <c r="Q68" i="4"/>
  <c r="Q69" i="4"/>
  <c r="Q70" i="4"/>
  <c r="Q71" i="4"/>
  <c r="Q72" i="4"/>
  <c r="Q73" i="4"/>
  <c r="Q74" i="4"/>
  <c r="Q75" i="4"/>
  <c r="Q76" i="4"/>
  <c r="Q77" i="4"/>
  <c r="Q78" i="4"/>
  <c r="Q79" i="4"/>
  <c r="Q80" i="4"/>
  <c r="Q81" i="4"/>
  <c r="Q82" i="4"/>
  <c r="Q83" i="4"/>
  <c r="Q84" i="4"/>
  <c r="Q56" i="4"/>
  <c r="R56" i="4"/>
  <c r="J8" i="14"/>
  <c r="J9" i="14"/>
  <c r="J10" i="14"/>
  <c r="J11" i="14"/>
  <c r="J12" i="14"/>
  <c r="J13" i="14"/>
  <c r="J14" i="14"/>
  <c r="J15" i="14"/>
  <c r="J16" i="14"/>
  <c r="J17" i="14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J32" i="14"/>
  <c r="J33" i="14"/>
  <c r="J34" i="14"/>
  <c r="J35" i="14"/>
  <c r="J36" i="14"/>
  <c r="J7" i="14"/>
  <c r="J8" i="13"/>
  <c r="J9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J32" i="13"/>
  <c r="J33" i="13"/>
  <c r="J34" i="13"/>
  <c r="J35" i="13"/>
  <c r="J36" i="13"/>
  <c r="J7" i="13"/>
  <c r="T19" i="4"/>
  <c r="T21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10" i="4"/>
  <c r="F140" i="4"/>
  <c r="E140" i="4"/>
  <c r="D140" i="4"/>
  <c r="F139" i="4"/>
  <c r="E139" i="4"/>
  <c r="D139" i="4"/>
  <c r="F95" i="4"/>
  <c r="E95" i="4"/>
  <c r="D95" i="4"/>
  <c r="F94" i="4"/>
  <c r="E94" i="4"/>
  <c r="D94" i="4"/>
  <c r="D49" i="4"/>
  <c r="E49" i="4"/>
  <c r="F49" i="4"/>
  <c r="E48" i="4"/>
  <c r="F48" i="4"/>
  <c r="D48" i="4"/>
  <c r="G140" i="4"/>
  <c r="G139" i="4"/>
  <c r="G95" i="4"/>
  <c r="G94" i="4"/>
  <c r="G49" i="4"/>
  <c r="G48" i="4"/>
  <c r="G118" i="14"/>
  <c r="G117" i="14"/>
  <c r="K116" i="14"/>
  <c r="L116" i="14" s="1"/>
  <c r="K115" i="14"/>
  <c r="L115" i="14" s="1"/>
  <c r="K114" i="14"/>
  <c r="L114" i="14" s="1"/>
  <c r="K113" i="14"/>
  <c r="L113" i="14" s="1"/>
  <c r="K112" i="14"/>
  <c r="L112" i="14" s="1"/>
  <c r="K111" i="14"/>
  <c r="L111" i="14" s="1"/>
  <c r="K110" i="14"/>
  <c r="L110" i="14" s="1"/>
  <c r="K109" i="14"/>
  <c r="L109" i="14" s="1"/>
  <c r="K108" i="14"/>
  <c r="L108" i="14" s="1"/>
  <c r="K107" i="14"/>
  <c r="L107" i="14" s="1"/>
  <c r="K106" i="14"/>
  <c r="L106" i="14" s="1"/>
  <c r="K105" i="14"/>
  <c r="L105" i="14" s="1"/>
  <c r="K104" i="14"/>
  <c r="L104" i="14" s="1"/>
  <c r="K103" i="14"/>
  <c r="L103" i="14" s="1"/>
  <c r="K102" i="14"/>
  <c r="L102" i="14" s="1"/>
  <c r="K101" i="14"/>
  <c r="L101" i="14" s="1"/>
  <c r="K100" i="14"/>
  <c r="L100" i="14" s="1"/>
  <c r="K99" i="14"/>
  <c r="L99" i="14" s="1"/>
  <c r="K98" i="14"/>
  <c r="L98" i="14" s="1"/>
  <c r="K97" i="14"/>
  <c r="L97" i="14" s="1"/>
  <c r="K96" i="14"/>
  <c r="L96" i="14" s="1"/>
  <c r="K95" i="14"/>
  <c r="L95" i="14" s="1"/>
  <c r="K94" i="14"/>
  <c r="L94" i="14" s="1"/>
  <c r="K93" i="14"/>
  <c r="L93" i="14" s="1"/>
  <c r="K92" i="14"/>
  <c r="L92" i="14" s="1"/>
  <c r="K91" i="14"/>
  <c r="L91" i="14" s="1"/>
  <c r="K90" i="14"/>
  <c r="L90" i="14" s="1"/>
  <c r="K89" i="14"/>
  <c r="L89" i="14" s="1"/>
  <c r="K88" i="14"/>
  <c r="L88" i="14" s="1"/>
  <c r="K87" i="14"/>
  <c r="L87" i="14" s="1"/>
  <c r="G79" i="14"/>
  <c r="G78" i="14"/>
  <c r="K75" i="14"/>
  <c r="L75" i="14" s="1"/>
  <c r="K74" i="14"/>
  <c r="L74" i="14" s="1"/>
  <c r="K73" i="14"/>
  <c r="L73" i="14" s="1"/>
  <c r="K72" i="14"/>
  <c r="L72" i="14" s="1"/>
  <c r="K71" i="14"/>
  <c r="L71" i="14" s="1"/>
  <c r="K70" i="14"/>
  <c r="L70" i="14" s="1"/>
  <c r="K69" i="14"/>
  <c r="L69" i="14" s="1"/>
  <c r="K68" i="14"/>
  <c r="L68" i="14" s="1"/>
  <c r="K67" i="14"/>
  <c r="L67" i="14" s="1"/>
  <c r="K66" i="14"/>
  <c r="L66" i="14" s="1"/>
  <c r="K65" i="14"/>
  <c r="L65" i="14" s="1"/>
  <c r="K64" i="14"/>
  <c r="L64" i="14" s="1"/>
  <c r="K63" i="14"/>
  <c r="L63" i="14" s="1"/>
  <c r="K62" i="14"/>
  <c r="L62" i="14" s="1"/>
  <c r="K61" i="14"/>
  <c r="L61" i="14" s="1"/>
  <c r="K60" i="14"/>
  <c r="L60" i="14" s="1"/>
  <c r="K59" i="14"/>
  <c r="L59" i="14" s="1"/>
  <c r="K58" i="14"/>
  <c r="L58" i="14" s="1"/>
  <c r="K57" i="14"/>
  <c r="L57" i="14" s="1"/>
  <c r="K56" i="14"/>
  <c r="L56" i="14" s="1"/>
  <c r="K55" i="14"/>
  <c r="L55" i="14" s="1"/>
  <c r="K54" i="14"/>
  <c r="L54" i="14" s="1"/>
  <c r="K53" i="14"/>
  <c r="L53" i="14" s="1"/>
  <c r="K52" i="14"/>
  <c r="L52" i="14" s="1"/>
  <c r="K51" i="14"/>
  <c r="L51" i="14" s="1"/>
  <c r="K50" i="14"/>
  <c r="L50" i="14" s="1"/>
  <c r="K49" i="14"/>
  <c r="L49" i="14" s="1"/>
  <c r="K48" i="14"/>
  <c r="L48" i="14" s="1"/>
  <c r="K47" i="14"/>
  <c r="L47" i="14" s="1"/>
  <c r="G39" i="14"/>
  <c r="G38" i="14"/>
  <c r="K36" i="14"/>
  <c r="L36" i="14" s="1"/>
  <c r="K35" i="14"/>
  <c r="L35" i="14" s="1"/>
  <c r="K34" i="14"/>
  <c r="L34" i="14" s="1"/>
  <c r="K33" i="14"/>
  <c r="L33" i="14" s="1"/>
  <c r="K32" i="14"/>
  <c r="L32" i="14" s="1"/>
  <c r="K31" i="14"/>
  <c r="L31" i="14" s="1"/>
  <c r="K30" i="14"/>
  <c r="L30" i="14" s="1"/>
  <c r="K29" i="14"/>
  <c r="L29" i="14" s="1"/>
  <c r="K28" i="14"/>
  <c r="L28" i="14" s="1"/>
  <c r="K27" i="14"/>
  <c r="L27" i="14" s="1"/>
  <c r="K26" i="14"/>
  <c r="L26" i="14" s="1"/>
  <c r="K25" i="14"/>
  <c r="L25" i="14" s="1"/>
  <c r="K24" i="14"/>
  <c r="L24" i="14" s="1"/>
  <c r="K23" i="14"/>
  <c r="L23" i="14" s="1"/>
  <c r="K22" i="14"/>
  <c r="L22" i="14" s="1"/>
  <c r="K21" i="14"/>
  <c r="L21" i="14" s="1"/>
  <c r="K20" i="14"/>
  <c r="L20" i="14" s="1"/>
  <c r="K19" i="14"/>
  <c r="L19" i="14" s="1"/>
  <c r="K18" i="14"/>
  <c r="L18" i="14" s="1"/>
  <c r="K17" i="14"/>
  <c r="L17" i="14" s="1"/>
  <c r="K16" i="14"/>
  <c r="L16" i="14" s="1"/>
  <c r="K15" i="14"/>
  <c r="L15" i="14" s="1"/>
  <c r="K14" i="14"/>
  <c r="L14" i="14" s="1"/>
  <c r="K13" i="14"/>
  <c r="L13" i="14" s="1"/>
  <c r="K12" i="14"/>
  <c r="L12" i="14" s="1"/>
  <c r="K11" i="14"/>
  <c r="L11" i="14" s="1"/>
  <c r="K10" i="14"/>
  <c r="L10" i="14" s="1"/>
  <c r="K9" i="14"/>
  <c r="L9" i="14" s="1"/>
  <c r="K8" i="14"/>
  <c r="L8" i="14" s="1"/>
  <c r="K7" i="14"/>
  <c r="L7" i="14" s="1"/>
  <c r="G118" i="13"/>
  <c r="G79" i="13"/>
  <c r="G117" i="13"/>
  <c r="G78" i="13"/>
  <c r="G39" i="13"/>
  <c r="G38" i="13"/>
  <c r="K116" i="13"/>
  <c r="L116" i="13" s="1"/>
  <c r="K115" i="13"/>
  <c r="L115" i="13" s="1"/>
  <c r="K114" i="13"/>
  <c r="L114" i="13" s="1"/>
  <c r="K113" i="13"/>
  <c r="L113" i="13" s="1"/>
  <c r="K112" i="13"/>
  <c r="L112" i="13" s="1"/>
  <c r="K111" i="13"/>
  <c r="L111" i="13" s="1"/>
  <c r="K110" i="13"/>
  <c r="L110" i="13" s="1"/>
  <c r="K109" i="13"/>
  <c r="L109" i="13" s="1"/>
  <c r="K108" i="13"/>
  <c r="L108" i="13" s="1"/>
  <c r="K107" i="13"/>
  <c r="L107" i="13" s="1"/>
  <c r="K106" i="13"/>
  <c r="L106" i="13" s="1"/>
  <c r="K105" i="13"/>
  <c r="L105" i="13" s="1"/>
  <c r="K104" i="13"/>
  <c r="L104" i="13" s="1"/>
  <c r="K103" i="13"/>
  <c r="L103" i="13" s="1"/>
  <c r="K102" i="13"/>
  <c r="L102" i="13" s="1"/>
  <c r="K101" i="13"/>
  <c r="L101" i="13" s="1"/>
  <c r="K100" i="13"/>
  <c r="L100" i="13" s="1"/>
  <c r="K99" i="13"/>
  <c r="L99" i="13" s="1"/>
  <c r="K98" i="13"/>
  <c r="L98" i="13" s="1"/>
  <c r="K97" i="13"/>
  <c r="L97" i="13" s="1"/>
  <c r="K96" i="13"/>
  <c r="L96" i="13" s="1"/>
  <c r="K95" i="13"/>
  <c r="L95" i="13" s="1"/>
  <c r="K94" i="13"/>
  <c r="L94" i="13" s="1"/>
  <c r="K93" i="13"/>
  <c r="L93" i="13" s="1"/>
  <c r="K92" i="13"/>
  <c r="L92" i="13" s="1"/>
  <c r="K91" i="13"/>
  <c r="L91" i="13" s="1"/>
  <c r="K90" i="13"/>
  <c r="L90" i="13" s="1"/>
  <c r="K89" i="13"/>
  <c r="L89" i="13" s="1"/>
  <c r="K88" i="13"/>
  <c r="L88" i="13" s="1"/>
  <c r="K87" i="13"/>
  <c r="L87" i="13" s="1"/>
  <c r="K75" i="13"/>
  <c r="L75" i="13" s="1"/>
  <c r="K74" i="13"/>
  <c r="L74" i="13" s="1"/>
  <c r="K73" i="13"/>
  <c r="L73" i="13" s="1"/>
  <c r="K72" i="13"/>
  <c r="L72" i="13" s="1"/>
  <c r="K71" i="13"/>
  <c r="L71" i="13" s="1"/>
  <c r="K70" i="13"/>
  <c r="L70" i="13" s="1"/>
  <c r="K69" i="13"/>
  <c r="L69" i="13" s="1"/>
  <c r="K68" i="13"/>
  <c r="L68" i="13" s="1"/>
  <c r="K67" i="13"/>
  <c r="L67" i="13" s="1"/>
  <c r="K66" i="13"/>
  <c r="L66" i="13" s="1"/>
  <c r="K65" i="13"/>
  <c r="L65" i="13" s="1"/>
  <c r="K64" i="13"/>
  <c r="L64" i="13" s="1"/>
  <c r="K63" i="13"/>
  <c r="L63" i="13" s="1"/>
  <c r="K62" i="13"/>
  <c r="L62" i="13" s="1"/>
  <c r="K61" i="13"/>
  <c r="L61" i="13" s="1"/>
  <c r="K60" i="13"/>
  <c r="L60" i="13" s="1"/>
  <c r="K59" i="13"/>
  <c r="L59" i="13" s="1"/>
  <c r="K58" i="13"/>
  <c r="L58" i="13" s="1"/>
  <c r="K57" i="13"/>
  <c r="L57" i="13" s="1"/>
  <c r="K56" i="13"/>
  <c r="L56" i="13" s="1"/>
  <c r="K55" i="13"/>
  <c r="L55" i="13" s="1"/>
  <c r="K54" i="13"/>
  <c r="L54" i="13" s="1"/>
  <c r="K53" i="13"/>
  <c r="L53" i="13" s="1"/>
  <c r="K52" i="13"/>
  <c r="L52" i="13" s="1"/>
  <c r="K51" i="13"/>
  <c r="L51" i="13" s="1"/>
  <c r="K50" i="13"/>
  <c r="L50" i="13" s="1"/>
  <c r="K49" i="13"/>
  <c r="L49" i="13" s="1"/>
  <c r="K48" i="13"/>
  <c r="L48" i="13" s="1"/>
  <c r="K47" i="13"/>
  <c r="L47" i="13" s="1"/>
  <c r="K8" i="13"/>
  <c r="L8" i="13" s="1"/>
  <c r="K9" i="13"/>
  <c r="L9" i="13" s="1"/>
  <c r="K10" i="13"/>
  <c r="L10" i="13" s="1"/>
  <c r="K11" i="13"/>
  <c r="L11" i="13" s="1"/>
  <c r="K12" i="13"/>
  <c r="L12" i="13" s="1"/>
  <c r="K13" i="13"/>
  <c r="L13" i="13" s="1"/>
  <c r="K14" i="13"/>
  <c r="L14" i="13" s="1"/>
  <c r="K15" i="13"/>
  <c r="L15" i="13" s="1"/>
  <c r="K16" i="13"/>
  <c r="L16" i="13" s="1"/>
  <c r="K17" i="13"/>
  <c r="L17" i="13" s="1"/>
  <c r="K18" i="13"/>
  <c r="L18" i="13" s="1"/>
  <c r="K19" i="13"/>
  <c r="L19" i="13" s="1"/>
  <c r="K20" i="13"/>
  <c r="L20" i="13" s="1"/>
  <c r="K21" i="13"/>
  <c r="L21" i="13" s="1"/>
  <c r="K22" i="13"/>
  <c r="L22" i="13" s="1"/>
  <c r="K23" i="13"/>
  <c r="L23" i="13" s="1"/>
  <c r="K24" i="13"/>
  <c r="L24" i="13" s="1"/>
  <c r="K25" i="13"/>
  <c r="L25" i="13" s="1"/>
  <c r="K26" i="13"/>
  <c r="L26" i="13" s="1"/>
  <c r="K27" i="13"/>
  <c r="L27" i="13" s="1"/>
  <c r="K28" i="13"/>
  <c r="L28" i="13" s="1"/>
  <c r="K29" i="13"/>
  <c r="L29" i="13" s="1"/>
  <c r="K30" i="13"/>
  <c r="L30" i="13" s="1"/>
  <c r="K31" i="13"/>
  <c r="L31" i="13" s="1"/>
  <c r="K32" i="13"/>
  <c r="L32" i="13" s="1"/>
  <c r="K33" i="13"/>
  <c r="L33" i="13" s="1"/>
  <c r="K34" i="13"/>
  <c r="L34" i="13" s="1"/>
  <c r="K35" i="13"/>
  <c r="L35" i="13" s="1"/>
  <c r="K36" i="13"/>
  <c r="L36" i="13" s="1"/>
  <c r="K7" i="13"/>
  <c r="L7" i="13" s="1"/>
  <c r="J140" i="4"/>
  <c r="I140" i="4"/>
  <c r="H140" i="4"/>
  <c r="C140" i="4"/>
  <c r="J139" i="4"/>
  <c r="I139" i="4"/>
  <c r="H139" i="4"/>
  <c r="C139" i="4"/>
  <c r="J95" i="4"/>
  <c r="I95" i="4"/>
  <c r="H95" i="4"/>
  <c r="C95" i="4"/>
  <c r="J94" i="4"/>
  <c r="I94" i="4"/>
  <c r="H94" i="4"/>
  <c r="C94" i="4"/>
  <c r="J49" i="4"/>
  <c r="J48" i="4"/>
  <c r="I48" i="4"/>
  <c r="H49" i="4"/>
  <c r="H48" i="4"/>
  <c r="C48" i="4"/>
  <c r="M140" i="4"/>
  <c r="X131" i="4"/>
  <c r="W131" i="4"/>
  <c r="X130" i="4"/>
  <c r="W130" i="4"/>
  <c r="X129" i="4"/>
  <c r="W129" i="4"/>
  <c r="X128" i="4"/>
  <c r="W128" i="4"/>
  <c r="X127" i="4"/>
  <c r="W127" i="4"/>
  <c r="X126" i="4"/>
  <c r="W126" i="4"/>
  <c r="X125" i="4"/>
  <c r="W125" i="4"/>
  <c r="X124" i="4"/>
  <c r="W124" i="4"/>
  <c r="X123" i="4"/>
  <c r="W123" i="4"/>
  <c r="X122" i="4"/>
  <c r="W122" i="4"/>
  <c r="X121" i="4"/>
  <c r="W121" i="4"/>
  <c r="X120" i="4"/>
  <c r="W120" i="4"/>
  <c r="X119" i="4"/>
  <c r="W119" i="4"/>
  <c r="X118" i="4"/>
  <c r="W118" i="4"/>
  <c r="X117" i="4"/>
  <c r="W117" i="4"/>
  <c r="X116" i="4"/>
  <c r="W116" i="4"/>
  <c r="X115" i="4"/>
  <c r="W115" i="4"/>
  <c r="X114" i="4"/>
  <c r="W114" i="4"/>
  <c r="X113" i="4"/>
  <c r="W113" i="4"/>
  <c r="X112" i="4"/>
  <c r="W112" i="4"/>
  <c r="X111" i="4"/>
  <c r="W111" i="4"/>
  <c r="X110" i="4"/>
  <c r="W110" i="4"/>
  <c r="X109" i="4"/>
  <c r="W109" i="4"/>
  <c r="X108" i="4"/>
  <c r="W108" i="4"/>
  <c r="X107" i="4"/>
  <c r="W107" i="4"/>
  <c r="X106" i="4"/>
  <c r="W106" i="4"/>
  <c r="X105" i="4"/>
  <c r="W105" i="4"/>
  <c r="X104" i="4"/>
  <c r="W104" i="4"/>
  <c r="X103" i="4"/>
  <c r="W103" i="4"/>
  <c r="X102" i="4"/>
  <c r="W102" i="4"/>
  <c r="X84" i="4"/>
  <c r="W84" i="4"/>
  <c r="X83" i="4"/>
  <c r="W83" i="4"/>
  <c r="X82" i="4"/>
  <c r="W82" i="4"/>
  <c r="X81" i="4"/>
  <c r="W81" i="4"/>
  <c r="X80" i="4"/>
  <c r="W80" i="4"/>
  <c r="X79" i="4"/>
  <c r="W79" i="4"/>
  <c r="X78" i="4"/>
  <c r="W78" i="4"/>
  <c r="X77" i="4"/>
  <c r="W77" i="4"/>
  <c r="X76" i="4"/>
  <c r="W76" i="4"/>
  <c r="X75" i="4"/>
  <c r="W75" i="4"/>
  <c r="X74" i="4"/>
  <c r="W74" i="4"/>
  <c r="X73" i="4"/>
  <c r="W73" i="4"/>
  <c r="X72" i="4"/>
  <c r="W72" i="4"/>
  <c r="X71" i="4"/>
  <c r="W71" i="4"/>
  <c r="X70" i="4"/>
  <c r="W70" i="4"/>
  <c r="X69" i="4"/>
  <c r="W69" i="4"/>
  <c r="X68" i="4"/>
  <c r="W68" i="4"/>
  <c r="X67" i="4"/>
  <c r="W67" i="4"/>
  <c r="X66" i="4"/>
  <c r="W66" i="4"/>
  <c r="X65" i="4"/>
  <c r="W65" i="4"/>
  <c r="X64" i="4"/>
  <c r="W64" i="4"/>
  <c r="X63" i="4"/>
  <c r="W63" i="4"/>
  <c r="X62" i="4"/>
  <c r="W62" i="4"/>
  <c r="X61" i="4"/>
  <c r="W61" i="4"/>
  <c r="X60" i="4"/>
  <c r="W60" i="4"/>
  <c r="X59" i="4"/>
  <c r="W59" i="4"/>
  <c r="X58" i="4"/>
  <c r="W58" i="4"/>
  <c r="X57" i="4"/>
  <c r="W57" i="4"/>
  <c r="X56" i="4"/>
  <c r="W56" i="4"/>
  <c r="X11" i="4"/>
  <c r="X12" i="4"/>
  <c r="X13" i="4"/>
  <c r="X14" i="4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X36" i="4"/>
  <c r="X37" i="4"/>
  <c r="X38" i="4"/>
  <c r="X39" i="4"/>
  <c r="X10" i="4"/>
  <c r="M49" i="4"/>
  <c r="W11" i="4"/>
  <c r="W12" i="4"/>
  <c r="W13" i="4"/>
  <c r="W14" i="4"/>
  <c r="W15" i="4"/>
  <c r="W16" i="4"/>
  <c r="W17" i="4"/>
  <c r="W18" i="4"/>
  <c r="W19" i="4"/>
  <c r="W20" i="4"/>
  <c r="W21" i="4"/>
  <c r="W22" i="4"/>
  <c r="W23" i="4"/>
  <c r="W24" i="4"/>
  <c r="W25" i="4"/>
  <c r="W26" i="4"/>
  <c r="W27" i="4"/>
  <c r="W28" i="4"/>
  <c r="W29" i="4"/>
  <c r="W30" i="4"/>
  <c r="W31" i="4"/>
  <c r="W32" i="4"/>
  <c r="W33" i="4"/>
  <c r="W34" i="4"/>
  <c r="W35" i="4"/>
  <c r="W36" i="4"/>
  <c r="W37" i="4"/>
  <c r="W38" i="4"/>
  <c r="W39" i="4"/>
  <c r="W10" i="4"/>
  <c r="J79" i="13" l="1"/>
  <c r="N88" i="4"/>
  <c r="J39" i="13"/>
  <c r="S133" i="4"/>
  <c r="N133" i="4"/>
  <c r="T102" i="4"/>
  <c r="T133" i="4" s="1"/>
  <c r="S88" i="4"/>
  <c r="Q88" i="4"/>
  <c r="N42" i="4"/>
  <c r="T58" i="4"/>
  <c r="T88" i="4" s="1"/>
  <c r="Q133" i="4"/>
  <c r="K140" i="4" s="1"/>
  <c r="R42" i="4"/>
  <c r="J118" i="13"/>
  <c r="W88" i="4"/>
  <c r="M95" i="4"/>
  <c r="W133" i="4"/>
  <c r="L79" i="13"/>
  <c r="T42" i="4"/>
  <c r="L49" i="4" s="1"/>
  <c r="L118" i="14"/>
  <c r="K118" i="14"/>
  <c r="J118" i="14"/>
  <c r="L118" i="13"/>
  <c r="K118" i="13"/>
  <c r="J79" i="14"/>
  <c r="L79" i="14"/>
  <c r="K79" i="14"/>
  <c r="K79" i="13"/>
  <c r="J39" i="14"/>
  <c r="K39" i="14"/>
  <c r="L39" i="14"/>
  <c r="L39" i="13"/>
  <c r="K39" i="13"/>
  <c r="Q42" i="4"/>
  <c r="S42" i="4"/>
  <c r="W42" i="4"/>
  <c r="R88" i="4"/>
  <c r="X88" i="4"/>
  <c r="X133" i="4"/>
  <c r="N140" i="4" s="1"/>
  <c r="X42" i="4"/>
  <c r="R133" i="4"/>
  <c r="L95" i="4" l="1"/>
  <c r="K95" i="4"/>
  <c r="N49" i="4"/>
  <c r="N95" i="4"/>
  <c r="K49" i="4"/>
  <c r="L140" i="4"/>
</calcChain>
</file>

<file path=xl/sharedStrings.xml><?xml version="1.0" encoding="utf-8"?>
<sst xmlns="http://schemas.openxmlformats.org/spreadsheetml/2006/main" count="516" uniqueCount="46">
  <si>
    <t>PER OGNI API TPP (API Northbound TPP)</t>
  </si>
  <si>
    <t>Giorno</t>
  </si>
  <si>
    <t>Totale mensile</t>
  </si>
  <si>
    <t>Media giornaliera su base mensile</t>
  </si>
  <si>
    <t>Precondizioni:</t>
  </si>
  <si>
    <t>I report vengono condivisi con le banche su base trimestrale</t>
  </si>
  <si>
    <t>La disponibilità indicata nei seguenti KPI è calcolata al netto delle operazioni di manutenzione pianificata degli impianti</t>
  </si>
  <si>
    <t>Utenti/servizi coinvolti</t>
  </si>
  <si>
    <t>PER OGNI API ASPSP E PER OGNI ASPSP (API Southbound Banche)</t>
  </si>
  <si>
    <t>COMPLESSIVO LATO NB (API Northbound TPP)</t>
  </si>
  <si>
    <t>COMPLESSIVO LATO SB PER OGNI ASPSP (API Southbound Banche)</t>
  </si>
  <si>
    <t>LATO NB (API Northbound TPP)</t>
  </si>
  <si>
    <t>LATO SB PER OGNI ASPSP (API Southbound Banche)</t>
  </si>
  <si>
    <t>Note/ Descrizione</t>
  </si>
  <si>
    <t>Per indisponibilità del servizio si intende il tempo intercorso tra la prima di cinque chiamate consecutive ad una o diverse API andate in timeout (ogni chiamata non deve avere una risposta entro 30 secondi) e la successiva chiamata andata a buon fine lato Gateway.</t>
  </si>
  <si>
    <t>Numero totale di chiamate (OK + KO)</t>
  </si>
  <si>
    <t>Numero di chiamate con HTTP Status 5xx</t>
  </si>
  <si>
    <t>Numero di chiamate con HTTP Status 5xx (casi in cui non è stato possibile raggiungere i sistemi banca)</t>
  </si>
  <si>
    <t>Percentuale di chiamate con HTTP Status 5xx (casi in cui non è stato possibile raggiungere i sistemi banca)</t>
  </si>
  <si>
    <t>Numero di chiamate con errore applicativo</t>
  </si>
  <si>
    <r>
      <t xml:space="preserve">calcolato come:
</t>
    </r>
    <r>
      <rPr>
        <b/>
        <sz val="9"/>
        <color theme="1"/>
        <rFont val="Calibri"/>
        <family val="2"/>
        <scheme val="minor"/>
      </rPr>
      <t>tot errori applicativi / tot chiamate</t>
    </r>
  </si>
  <si>
    <r>
      <t xml:space="preserve">calcolato come:
</t>
    </r>
    <r>
      <rPr>
        <b/>
        <sz val="9"/>
        <color theme="1"/>
        <rFont val="Calibri"/>
        <family val="2"/>
        <scheme val="minor"/>
      </rPr>
      <t>tot errori di raggiungibilità/ tot chiamate</t>
    </r>
  </si>
  <si>
    <r>
      <t xml:space="preserve">calcolato come:
</t>
    </r>
    <r>
      <rPr>
        <b/>
        <sz val="9"/>
        <color theme="1"/>
        <rFont val="Calibri"/>
        <family val="2"/>
        <scheme val="minor"/>
      </rPr>
      <t>tot errori / tot chiamate</t>
    </r>
  </si>
  <si>
    <r>
      <t xml:space="preserve">calcolato come:
</t>
    </r>
    <r>
      <rPr>
        <b/>
        <sz val="9"/>
        <color theme="1"/>
        <rFont val="Calibri"/>
        <family val="2"/>
        <scheme val="minor"/>
      </rPr>
      <t>indisponibilità / 24h</t>
    </r>
  </si>
  <si>
    <r>
      <t xml:space="preserve">calcolato come:
</t>
    </r>
    <r>
      <rPr>
        <b/>
        <sz val="9"/>
        <color theme="1"/>
        <rFont val="Calibri"/>
        <family val="2"/>
        <scheme val="minor"/>
      </rPr>
      <t>100 - %downtime</t>
    </r>
  </si>
  <si>
    <t>Durata media (ms)</t>
  </si>
  <si>
    <t>Tempo di indisponibilità</t>
  </si>
  <si>
    <t>Numero di chiamate</t>
  </si>
  <si>
    <t>Numero di errori</t>
  </si>
  <si>
    <t>Percentuale errori</t>
  </si>
  <si>
    <t>Tasso di errori applicativi</t>
  </si>
  <si>
    <t>Tasso di errori per irraggiungibilità</t>
  </si>
  <si>
    <t>% downtime</t>
  </si>
  <si>
    <t>% uptime</t>
  </si>
  <si>
    <t>n.a.</t>
  </si>
  <si>
    <t>KPI</t>
  </si>
  <si>
    <t>Numero di chiamate con errori</t>
  </si>
  <si>
    <t>PER OGNI API
SERVIZI IB/MB</t>
  </si>
  <si>
    <t>Chiamate di tipo AISP
(Art.36(1)(a) RTS)</t>
  </si>
  <si>
    <t>Chiamate di tipo PISP
(Art.66(4)(b) PSD2, Art.36(1)(b) RTS)</t>
  </si>
  <si>
    <t>Chiamate di tipo CBPII
(Art.65(3) PSD2, Art.36(1)(c) RTS)</t>
  </si>
  <si>
    <t>STATISTICA COMPLESSIVA CBI GLOBE (NB + SB)</t>
  </si>
  <si>
    <t>API MB+</t>
  </si>
  <si>
    <t>API SERVIZI IB/MB</t>
  </si>
  <si>
    <t>PER OGNI API MB+</t>
  </si>
  <si>
    <t>PER OGNI API SERVIZI IB/MB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</si>
</sst>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7" x14ac:knownFonts="1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5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4" borderId="1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vertical="center"/>
    </xf>
    <xf numFmtId="164" fontId="5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3" fontId="4" fillId="0" borderId="1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right" vertical="center" wrapText="1"/>
    </xf>
    <xf numFmtId="16" fontId="5" fillId="5" borderId="1" xfId="0" applyNumberFormat="1" applyFont="1" applyFill="1" applyBorder="1" applyAlignment="1">
      <alignment vertical="center"/>
    </xf>
    <xf numFmtId="164" fontId="4" fillId="0" borderId="1" xfId="0" applyNumberFormat="1" applyFont="1" applyBorder="1" applyAlignment="1">
      <alignment vertical="center"/>
    </xf>
    <xf numFmtId="0" fontId="3" fillId="4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right" vertical="center"/>
    </xf>
    <xf numFmtId="164" fontId="4" fillId="0" borderId="2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17" fontId="1" fillId="6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right" vertical="center"/>
    </xf>
    <xf numFmtId="16" fontId="5" fillId="0" borderId="1" xfId="0" applyNumberFormat="1" applyFont="1" applyBorder="1" applyAlignment="1">
      <alignment vertical="center"/>
    </xf>
    <xf numFmtId="10" fontId="5" fillId="0" borderId="1" xfId="0" applyNumberFormat="1" applyFont="1" applyBorder="1" applyAlignment="1">
      <alignment vertical="center"/>
    </xf>
    <xf numFmtId="10" fontId="4" fillId="0" borderId="1" xfId="0" applyNumberFormat="1" applyFont="1" applyBorder="1" applyAlignment="1">
      <alignment vertical="center"/>
    </xf>
    <xf numFmtId="0" fontId="4" fillId="3" borderId="2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B1:X140"/>
  <sheetViews>
    <sheetView workbookViewId="0">
      <selection activeCell="G172" sqref="G172"/>
    </sheetView>
  </sheetViews>
  <sheetFormatPr defaultRowHeight="12.75" x14ac:dyDescent="0.25"/>
  <cols>
    <col min="1" max="1" width="3.28515625" style="1" customWidth="1"/>
    <col min="2" max="2" width="15.28515625" style="1" bestFit="1" customWidth="1"/>
    <col min="3" max="3" width="16.7109375" style="1" customWidth="1"/>
    <col min="4" max="4" width="20.140625" style="1" bestFit="1" customWidth="1"/>
    <col min="5" max="7" width="20.140625" style="1" customWidth="1"/>
    <col min="8" max="9" width="22.5703125" style="1" bestFit="1" customWidth="1"/>
    <col min="10" max="10" width="19.5703125" style="1" bestFit="1" customWidth="1"/>
    <col min="11" max="11" width="20.7109375" style="1" bestFit="1" customWidth="1"/>
    <col min="12" max="12" width="28.28515625" style="1" bestFit="1" customWidth="1"/>
    <col min="13" max="13" width="16" style="1" bestFit="1" customWidth="1"/>
    <col min="14" max="14" width="17.140625" style="1" bestFit="1" customWidth="1"/>
    <col min="15" max="16" width="16" style="1" bestFit="1" customWidth="1"/>
    <col min="17" max="17" width="23.42578125" style="1" bestFit="1" customWidth="1"/>
    <col min="18" max="18" width="32" style="1" bestFit="1" customWidth="1"/>
    <col min="19" max="19" width="23.42578125" style="1" bestFit="1" customWidth="1"/>
    <col min="20" max="20" width="32" style="1" bestFit="1" customWidth="1"/>
    <col min="21" max="22" width="12.42578125" style="1" bestFit="1" customWidth="1"/>
    <col min="23" max="23" width="21.28515625" style="1" customWidth="1"/>
    <col min="24" max="24" width="9.7109375" style="1" bestFit="1" customWidth="1"/>
    <col min="25" max="16384" width="9.140625" style="1"/>
  </cols>
  <sheetData>
    <row r="1" spans="2:24" x14ac:dyDescent="0.25">
      <c r="B1" s="7" t="s">
        <v>4</v>
      </c>
    </row>
    <row r="2" spans="2:24" x14ac:dyDescent="0.25">
      <c r="B2" s="1">
        <v>1</v>
      </c>
      <c r="C2" s="1" t="s">
        <v>5</v>
      </c>
    </row>
    <row r="3" spans="2:24" x14ac:dyDescent="0.25">
      <c r="B3" s="1">
        <v>2</v>
      </c>
      <c r="C3" s="1" t="s">
        <v>6</v>
      </c>
    </row>
    <row r="6" spans="2:24" x14ac:dyDescent="0.25">
      <c r="B6" s="1" t="s">
        <v>35</v>
      </c>
      <c r="C6" s="10">
        <v>1</v>
      </c>
      <c r="D6" s="10">
        <v>2</v>
      </c>
      <c r="E6" s="10">
        <v>3</v>
      </c>
      <c r="F6" s="10">
        <v>4</v>
      </c>
      <c r="G6" s="10">
        <v>5</v>
      </c>
      <c r="H6" s="10">
        <v>6</v>
      </c>
      <c r="I6" s="10">
        <v>7</v>
      </c>
      <c r="J6" s="10">
        <v>8</v>
      </c>
      <c r="K6" s="10">
        <v>9</v>
      </c>
      <c r="L6" s="10">
        <v>10</v>
      </c>
      <c r="M6" s="10">
        <v>11</v>
      </c>
      <c r="N6" s="10">
        <v>12</v>
      </c>
      <c r="O6" s="10">
        <v>13</v>
      </c>
      <c r="P6" s="10">
        <v>14</v>
      </c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  <c r="X6" s="10">
        <v>22</v>
      </c>
    </row>
    <row r="7" spans="2:24" ht="63.75" x14ac:dyDescent="0.25">
      <c r="B7" s="5" t="s">
        <v>7</v>
      </c>
      <c r="C7" s="2" t="s">
        <v>0</v>
      </c>
      <c r="D7" s="2" t="s">
        <v>8</v>
      </c>
      <c r="E7" s="2" t="s">
        <v>8</v>
      </c>
      <c r="F7" s="2" t="s">
        <v>8</v>
      </c>
      <c r="G7" s="2" t="s">
        <v>8</v>
      </c>
      <c r="H7" s="2" t="s">
        <v>9</v>
      </c>
      <c r="I7" s="2" t="s">
        <v>10</v>
      </c>
      <c r="J7" s="2" t="s">
        <v>11</v>
      </c>
      <c r="K7" s="2" t="s">
        <v>12</v>
      </c>
      <c r="L7" s="2" t="s">
        <v>11</v>
      </c>
      <c r="M7" s="2" t="s">
        <v>12</v>
      </c>
      <c r="N7" s="2" t="s">
        <v>12</v>
      </c>
      <c r="O7" s="2" t="s">
        <v>11</v>
      </c>
      <c r="P7" s="2" t="s">
        <v>12</v>
      </c>
      <c r="Q7" s="2" t="s">
        <v>11</v>
      </c>
      <c r="R7" s="2" t="s">
        <v>11</v>
      </c>
      <c r="S7" s="2" t="s">
        <v>12</v>
      </c>
      <c r="T7" s="2" t="s">
        <v>12</v>
      </c>
      <c r="U7" s="2" t="s">
        <v>11</v>
      </c>
      <c r="V7" s="2" t="s">
        <v>12</v>
      </c>
      <c r="W7" s="2" t="s">
        <v>11</v>
      </c>
      <c r="X7" s="2" t="s">
        <v>12</v>
      </c>
    </row>
    <row r="8" spans="2:24" ht="144" x14ac:dyDescent="0.25">
      <c r="B8" s="6" t="s">
        <v>13</v>
      </c>
      <c r="C8" s="8"/>
      <c r="D8" s="9"/>
      <c r="E8" s="9" t="s">
        <v>38</v>
      </c>
      <c r="F8" s="9" t="s">
        <v>39</v>
      </c>
      <c r="G8" s="9" t="s">
        <v>40</v>
      </c>
      <c r="H8" s="9" t="s">
        <v>14</v>
      </c>
      <c r="I8" s="9" t="s">
        <v>14</v>
      </c>
      <c r="J8" s="9" t="s">
        <v>15</v>
      </c>
      <c r="K8" s="9" t="s">
        <v>15</v>
      </c>
      <c r="L8" s="9" t="s">
        <v>16</v>
      </c>
      <c r="M8" s="9" t="s">
        <v>17</v>
      </c>
      <c r="N8" s="9" t="s">
        <v>18</v>
      </c>
      <c r="O8" s="9" t="s">
        <v>19</v>
      </c>
      <c r="P8" s="9" t="s">
        <v>19</v>
      </c>
      <c r="Q8" s="9" t="s">
        <v>20</v>
      </c>
      <c r="R8" s="9" t="s">
        <v>21</v>
      </c>
      <c r="S8" s="9" t="s">
        <v>22</v>
      </c>
      <c r="T8" s="9" t="s">
        <v>21</v>
      </c>
      <c r="U8" s="9" t="s">
        <v>23</v>
      </c>
      <c r="V8" s="9" t="s">
        <v>23</v>
      </c>
      <c r="W8" s="9" t="s">
        <v>24</v>
      </c>
      <c r="X8" s="9" t="s">
        <v>24</v>
      </c>
    </row>
    <row r="9" spans="2:24" x14ac:dyDescent="0.25">
      <c r="B9" s="3" t="s">
        <v>1</v>
      </c>
      <c r="C9" s="11" t="s">
        <v>25</v>
      </c>
      <c r="D9" s="11" t="s">
        <v>25</v>
      </c>
      <c r="E9" s="11" t="s">
        <v>25</v>
      </c>
      <c r="F9" s="11" t="s">
        <v>25</v>
      </c>
      <c r="G9" s="11" t="s">
        <v>25</v>
      </c>
      <c r="H9" s="11" t="s">
        <v>26</v>
      </c>
      <c r="I9" s="11" t="s">
        <v>26</v>
      </c>
      <c r="J9" s="11" t="s">
        <v>27</v>
      </c>
      <c r="K9" s="11" t="s">
        <v>27</v>
      </c>
      <c r="L9" s="11" t="s">
        <v>28</v>
      </c>
      <c r="M9" s="11" t="s">
        <v>28</v>
      </c>
      <c r="N9" s="11" t="s">
        <v>29</v>
      </c>
      <c r="O9" s="11" t="s">
        <v>28</v>
      </c>
      <c r="P9" s="11" t="s">
        <v>28</v>
      </c>
      <c r="Q9" s="11" t="s">
        <v>30</v>
      </c>
      <c r="R9" s="11" t="s">
        <v>31</v>
      </c>
      <c r="S9" s="11" t="s">
        <v>30</v>
      </c>
      <c r="T9" s="11" t="s">
        <v>31</v>
      </c>
      <c r="U9" s="11" t="s">
        <v>32</v>
      </c>
      <c r="V9" s="11" t="s">
        <v>32</v>
      </c>
      <c r="W9" s="11" t="s">
        <v>33</v>
      </c>
      <c r="X9" s="11" t="s">
        <v>33</v>
      </c>
    </row>
    <row r="10" spans="2:24" x14ac:dyDescent="0.25">
      <c r="B10" s="28">
        <v>44378</v>
      </c>
      <c r="C10" s="12">
        <v>308.363</v>
      </c>
      <c r="D10" s="12">
        <v>341.54049999999995</v>
      </c>
      <c r="E10" s="12">
        <v>341.54049999999995</v>
      </c>
      <c r="F10" s="12">
        <v>0</v>
      </c>
      <c r="G10" s="12">
        <v>0</v>
      </c>
      <c r="H10" s="4">
        <v>0</v>
      </c>
      <c r="I10" s="4">
        <v>0</v>
      </c>
      <c r="J10" s="4">
        <v>288</v>
      </c>
      <c r="K10" s="4">
        <v>134</v>
      </c>
      <c r="L10" s="4">
        <v>0</v>
      </c>
      <c r="M10" s="4">
        <v>0</v>
      </c>
      <c r="N10" s="29">
        <f>IF(M10=0,0,M10/K10)</f>
        <v>0</v>
      </c>
      <c r="O10" s="4">
        <v>11</v>
      </c>
      <c r="P10" s="4">
        <v>5</v>
      </c>
      <c r="Q10" s="29">
        <f>IF(O10=0,0,O10/J10)</f>
        <v>3.8194444444444448E-2</v>
      </c>
      <c r="R10" s="29">
        <f>IF(L10=0,0,L10/J10)</f>
        <v>0</v>
      </c>
      <c r="S10" s="29">
        <f>IF(P10=0,0,P10/K10)</f>
        <v>3.7313432835820892E-2</v>
      </c>
      <c r="T10" s="29">
        <f>IF(N10=0,0,N10/K10)</f>
        <v>0</v>
      </c>
      <c r="U10" s="12">
        <v>0</v>
      </c>
      <c r="V10" s="12">
        <v>0</v>
      </c>
      <c r="W10" s="12">
        <f>100-U10</f>
        <v>100</v>
      </c>
      <c r="X10" s="12">
        <f>100-V10</f>
        <v>100</v>
      </c>
    </row>
    <row r="11" spans="2:24" x14ac:dyDescent="0.25">
      <c r="B11" s="19">
        <v>44379</v>
      </c>
      <c r="C11" s="12">
        <v>285.23900000000003</v>
      </c>
      <c r="D11" s="12">
        <v>275.44849999999997</v>
      </c>
      <c r="E11" s="12">
        <v>275.44849999999997</v>
      </c>
      <c r="F11" s="12">
        <v>0</v>
      </c>
      <c r="G11" s="12">
        <v>0</v>
      </c>
      <c r="H11" s="4">
        <v>0</v>
      </c>
      <c r="I11" s="4">
        <v>0</v>
      </c>
      <c r="J11" s="4">
        <v>347</v>
      </c>
      <c r="K11" s="4">
        <v>218</v>
      </c>
      <c r="L11" s="4">
        <v>0</v>
      </c>
      <c r="M11" s="4">
        <v>0</v>
      </c>
      <c r="N11" s="29">
        <f t="shared" ref="N11:N40" si="0">IF(M11=0,0,M11/K11)</f>
        <v>0</v>
      </c>
      <c r="O11" s="4">
        <v>10</v>
      </c>
      <c r="P11" s="4">
        <v>3</v>
      </c>
      <c r="Q11" s="29">
        <f t="shared" ref="Q11:Q39" si="1">IF(O11=0,0,O11/J11)</f>
        <v>2.8818443804034581E-2</v>
      </c>
      <c r="R11" s="29">
        <f t="shared" ref="R11:R39" si="2">IF(L11=0,0,L11/J11)</f>
        <v>0</v>
      </c>
      <c r="S11" s="29">
        <f t="shared" ref="S11:S39" si="3">IF(P11=0,0,P11/K11)</f>
        <v>1.3761467889908258E-2</v>
      </c>
      <c r="T11" s="29">
        <f t="shared" ref="T11:T39" si="4">IF(N11=0,0,N11/K11)</f>
        <v>0</v>
      </c>
      <c r="U11" s="12">
        <v>0</v>
      </c>
      <c r="V11" s="12">
        <v>0</v>
      </c>
      <c r="W11" s="12">
        <f t="shared" ref="W11:W39" si="5">100-U11</f>
        <v>100</v>
      </c>
      <c r="X11" s="12">
        <f t="shared" ref="X11:X39" si="6">100-V11</f>
        <v>100</v>
      </c>
    </row>
    <row r="12" spans="2:24" x14ac:dyDescent="0.25">
      <c r="B12" s="19">
        <v>44380</v>
      </c>
      <c r="C12" s="12">
        <v>317.80259999999998</v>
      </c>
      <c r="D12" s="12">
        <v>364.63499999999999</v>
      </c>
      <c r="E12" s="12">
        <v>364.63499999999999</v>
      </c>
      <c r="F12" s="12">
        <v>0</v>
      </c>
      <c r="G12" s="12">
        <v>0</v>
      </c>
      <c r="H12" s="4">
        <v>0</v>
      </c>
      <c r="I12" s="4">
        <v>0</v>
      </c>
      <c r="J12" s="4">
        <v>406</v>
      </c>
      <c r="K12" s="4">
        <v>292</v>
      </c>
      <c r="L12" s="4">
        <v>0</v>
      </c>
      <c r="M12" s="4">
        <v>0</v>
      </c>
      <c r="N12" s="29">
        <f t="shared" si="0"/>
        <v>0</v>
      </c>
      <c r="O12" s="4">
        <v>7</v>
      </c>
      <c r="P12" s="4">
        <v>4</v>
      </c>
      <c r="Q12" s="29">
        <f t="shared" si="1"/>
        <v>1.7241379310344827E-2</v>
      </c>
      <c r="R12" s="29">
        <f t="shared" si="2"/>
        <v>0</v>
      </c>
      <c r="S12" s="29">
        <f t="shared" si="3"/>
        <v>1.3698630136986301E-2</v>
      </c>
      <c r="T12" s="29">
        <f t="shared" si="4"/>
        <v>0</v>
      </c>
      <c r="U12" s="12">
        <v>0</v>
      </c>
      <c r="V12" s="12">
        <v>0</v>
      </c>
      <c r="W12" s="12">
        <f t="shared" si="5"/>
        <v>100</v>
      </c>
      <c r="X12" s="12">
        <f t="shared" si="6"/>
        <v>100</v>
      </c>
    </row>
    <row r="13" spans="2:24" x14ac:dyDescent="0.25">
      <c r="B13" s="28">
        <v>44381</v>
      </c>
      <c r="C13" s="12">
        <v>355.97700000000003</v>
      </c>
      <c r="D13" s="12">
        <v>271.44475</v>
      </c>
      <c r="E13" s="12">
        <v>305.05966666666671</v>
      </c>
      <c r="F13" s="12">
        <v>170.6</v>
      </c>
      <c r="G13" s="12">
        <v>0</v>
      </c>
      <c r="H13" s="4">
        <v>0</v>
      </c>
      <c r="I13" s="4">
        <v>0</v>
      </c>
      <c r="J13" s="4">
        <v>514</v>
      </c>
      <c r="K13" s="4">
        <v>206</v>
      </c>
      <c r="L13" s="4">
        <v>0</v>
      </c>
      <c r="M13" s="4">
        <v>0</v>
      </c>
      <c r="N13" s="29">
        <f t="shared" si="0"/>
        <v>0</v>
      </c>
      <c r="O13" s="4">
        <v>6</v>
      </c>
      <c r="P13" s="4">
        <v>3</v>
      </c>
      <c r="Q13" s="29">
        <f t="shared" si="1"/>
        <v>1.1673151750972763E-2</v>
      </c>
      <c r="R13" s="29">
        <f t="shared" si="2"/>
        <v>0</v>
      </c>
      <c r="S13" s="29">
        <f t="shared" si="3"/>
        <v>1.4563106796116505E-2</v>
      </c>
      <c r="T13" s="29">
        <f t="shared" si="4"/>
        <v>0</v>
      </c>
      <c r="U13" s="12">
        <v>0</v>
      </c>
      <c r="V13" s="12">
        <v>0</v>
      </c>
      <c r="W13" s="12">
        <f t="shared" si="5"/>
        <v>100</v>
      </c>
      <c r="X13" s="12">
        <f t="shared" si="6"/>
        <v>100</v>
      </c>
    </row>
    <row r="14" spans="2:24" x14ac:dyDescent="0.25">
      <c r="B14" s="28">
        <v>44382</v>
      </c>
      <c r="C14" s="12">
        <v>335.98442857142857</v>
      </c>
      <c r="D14" s="12">
        <v>239.82139999999998</v>
      </c>
      <c r="E14" s="12">
        <v>259.58224999999999</v>
      </c>
      <c r="F14" s="12">
        <v>160.77799999999999</v>
      </c>
      <c r="G14" s="12">
        <v>0</v>
      </c>
      <c r="H14" s="4">
        <v>0</v>
      </c>
      <c r="I14" s="4">
        <v>0</v>
      </c>
      <c r="J14" s="4">
        <v>599</v>
      </c>
      <c r="K14" s="4">
        <v>311</v>
      </c>
      <c r="L14" s="4">
        <v>0</v>
      </c>
      <c r="M14" s="4">
        <v>0</v>
      </c>
      <c r="N14" s="29">
        <f t="shared" si="0"/>
        <v>0</v>
      </c>
      <c r="O14" s="4">
        <v>5</v>
      </c>
      <c r="P14" s="4">
        <v>1</v>
      </c>
      <c r="Q14" s="29">
        <f t="shared" si="1"/>
        <v>8.3472454090150246E-3</v>
      </c>
      <c r="R14" s="29">
        <f t="shared" si="2"/>
        <v>0</v>
      </c>
      <c r="S14" s="29">
        <f t="shared" si="3"/>
        <v>3.2154340836012861E-3</v>
      </c>
      <c r="T14" s="29">
        <f t="shared" si="4"/>
        <v>0</v>
      </c>
      <c r="U14" s="12">
        <v>0</v>
      </c>
      <c r="V14" s="12">
        <v>0</v>
      </c>
      <c r="W14" s="12">
        <f t="shared" si="5"/>
        <v>100</v>
      </c>
      <c r="X14" s="12">
        <f t="shared" si="6"/>
        <v>100</v>
      </c>
    </row>
    <row r="15" spans="2:24" x14ac:dyDescent="0.25">
      <c r="B15" s="28">
        <v>44383</v>
      </c>
      <c r="C15" s="12">
        <v>354.85633333333334</v>
      </c>
      <c r="D15" s="12">
        <v>256.43899999999996</v>
      </c>
      <c r="E15" s="12">
        <v>244.25199999999998</v>
      </c>
      <c r="F15" s="12">
        <v>293</v>
      </c>
      <c r="G15" s="12">
        <v>0</v>
      </c>
      <c r="H15" s="4">
        <v>0</v>
      </c>
      <c r="I15" s="4">
        <v>0</v>
      </c>
      <c r="J15" s="4">
        <v>353</v>
      </c>
      <c r="K15" s="4">
        <v>212</v>
      </c>
      <c r="L15" s="4">
        <v>0</v>
      </c>
      <c r="M15" s="4">
        <v>0</v>
      </c>
      <c r="N15" s="29">
        <f t="shared" si="0"/>
        <v>0</v>
      </c>
      <c r="O15" s="4">
        <v>5</v>
      </c>
      <c r="P15" s="4">
        <v>2</v>
      </c>
      <c r="Q15" s="29">
        <f t="shared" si="1"/>
        <v>1.4164305949008499E-2</v>
      </c>
      <c r="R15" s="29">
        <f t="shared" si="2"/>
        <v>0</v>
      </c>
      <c r="S15" s="29">
        <f t="shared" si="3"/>
        <v>9.433962264150943E-3</v>
      </c>
      <c r="T15" s="29">
        <f t="shared" si="4"/>
        <v>0</v>
      </c>
      <c r="U15" s="12">
        <v>0</v>
      </c>
      <c r="V15" s="12">
        <v>0</v>
      </c>
      <c r="W15" s="12">
        <f t="shared" si="5"/>
        <v>100</v>
      </c>
      <c r="X15" s="12">
        <f t="shared" si="6"/>
        <v>100</v>
      </c>
    </row>
    <row r="16" spans="2:24" x14ac:dyDescent="0.25">
      <c r="B16" s="28">
        <v>44384</v>
      </c>
      <c r="C16" s="12">
        <v>322.38533333333334</v>
      </c>
      <c r="D16" s="12">
        <v>215.44149999999999</v>
      </c>
      <c r="E16" s="12">
        <v>247.14433333333332</v>
      </c>
      <c r="F16" s="12">
        <v>120.333</v>
      </c>
      <c r="G16" s="12">
        <v>0</v>
      </c>
      <c r="H16" s="4">
        <v>0</v>
      </c>
      <c r="I16" s="4">
        <v>0</v>
      </c>
      <c r="J16" s="4">
        <v>478</v>
      </c>
      <c r="K16" s="4">
        <v>326</v>
      </c>
      <c r="L16" s="4">
        <v>0</v>
      </c>
      <c r="M16" s="4">
        <v>0</v>
      </c>
      <c r="N16" s="29">
        <f t="shared" si="0"/>
        <v>0</v>
      </c>
      <c r="O16" s="4">
        <v>9</v>
      </c>
      <c r="P16" s="4">
        <v>4</v>
      </c>
      <c r="Q16" s="29">
        <f t="shared" si="1"/>
        <v>1.8828451882845189E-2</v>
      </c>
      <c r="R16" s="29">
        <f t="shared" si="2"/>
        <v>0</v>
      </c>
      <c r="S16" s="29">
        <f t="shared" si="3"/>
        <v>1.2269938650306749E-2</v>
      </c>
      <c r="T16" s="29">
        <f t="shared" si="4"/>
        <v>0</v>
      </c>
      <c r="U16" s="12">
        <v>0</v>
      </c>
      <c r="V16" s="12">
        <v>0</v>
      </c>
      <c r="W16" s="12">
        <f t="shared" si="5"/>
        <v>100</v>
      </c>
      <c r="X16" s="12">
        <f t="shared" si="6"/>
        <v>100</v>
      </c>
    </row>
    <row r="17" spans="2:24" x14ac:dyDescent="0.25">
      <c r="B17" s="28">
        <v>44385</v>
      </c>
      <c r="C17" s="12">
        <v>304.47249999999997</v>
      </c>
      <c r="D17" s="12">
        <v>287.14800000000002</v>
      </c>
      <c r="E17" s="12">
        <v>287.14800000000002</v>
      </c>
      <c r="F17" s="12">
        <v>0</v>
      </c>
      <c r="G17" s="12">
        <v>0</v>
      </c>
      <c r="H17" s="4">
        <v>0</v>
      </c>
      <c r="I17" s="4">
        <v>0</v>
      </c>
      <c r="J17" s="4">
        <v>435</v>
      </c>
      <c r="K17" s="4">
        <v>306</v>
      </c>
      <c r="L17" s="4">
        <v>0</v>
      </c>
      <c r="M17" s="4">
        <v>0</v>
      </c>
      <c r="N17" s="29">
        <f t="shared" si="0"/>
        <v>0</v>
      </c>
      <c r="O17" s="4">
        <v>10</v>
      </c>
      <c r="P17" s="4">
        <v>3</v>
      </c>
      <c r="Q17" s="29">
        <f t="shared" si="1"/>
        <v>2.2988505747126436E-2</v>
      </c>
      <c r="R17" s="29">
        <f t="shared" si="2"/>
        <v>0</v>
      </c>
      <c r="S17" s="29">
        <f t="shared" si="3"/>
        <v>9.8039215686274508E-3</v>
      </c>
      <c r="T17" s="29">
        <f t="shared" si="4"/>
        <v>0</v>
      </c>
      <c r="U17" s="12">
        <v>0</v>
      </c>
      <c r="V17" s="12">
        <v>0</v>
      </c>
      <c r="W17" s="12">
        <f t="shared" si="5"/>
        <v>100</v>
      </c>
      <c r="X17" s="12">
        <f t="shared" si="6"/>
        <v>100</v>
      </c>
    </row>
    <row r="18" spans="2:24" x14ac:dyDescent="0.25">
      <c r="B18" s="19">
        <v>44386</v>
      </c>
      <c r="C18" s="12">
        <v>266.98424999999997</v>
      </c>
      <c r="D18" s="12">
        <v>251.09100000000001</v>
      </c>
      <c r="E18" s="12">
        <v>251.09100000000001</v>
      </c>
      <c r="F18" s="12">
        <v>0</v>
      </c>
      <c r="G18" s="12">
        <v>0</v>
      </c>
      <c r="H18" s="4">
        <v>0</v>
      </c>
      <c r="I18" s="4">
        <v>0</v>
      </c>
      <c r="J18" s="4">
        <v>351</v>
      </c>
      <c r="K18" s="4">
        <v>212</v>
      </c>
      <c r="L18" s="4">
        <v>0</v>
      </c>
      <c r="M18" s="4">
        <v>0</v>
      </c>
      <c r="N18" s="29">
        <f t="shared" si="0"/>
        <v>0</v>
      </c>
      <c r="O18" s="4">
        <v>9</v>
      </c>
      <c r="P18" s="4">
        <v>3</v>
      </c>
      <c r="Q18" s="29">
        <f t="shared" si="1"/>
        <v>2.564102564102564E-2</v>
      </c>
      <c r="R18" s="29">
        <f t="shared" si="2"/>
        <v>0</v>
      </c>
      <c r="S18" s="29">
        <f t="shared" si="3"/>
        <v>1.4150943396226415E-2</v>
      </c>
      <c r="T18" s="29">
        <f t="shared" si="4"/>
        <v>0</v>
      </c>
      <c r="U18" s="12">
        <v>0</v>
      </c>
      <c r="V18" s="12">
        <v>0</v>
      </c>
      <c r="W18" s="12">
        <f t="shared" si="5"/>
        <v>100</v>
      </c>
      <c r="X18" s="12">
        <f t="shared" si="6"/>
        <v>100</v>
      </c>
    </row>
    <row r="19" spans="2:24" x14ac:dyDescent="0.25">
      <c r="B19" s="19">
        <v>44387</v>
      </c>
      <c r="C19" s="12">
        <v>241.57675</v>
      </c>
      <c r="D19" s="12">
        <v>278.01400000000001</v>
      </c>
      <c r="E19" s="12">
        <v>278.45150000000001</v>
      </c>
      <c r="F19" s="12">
        <v>277.72233333333332</v>
      </c>
      <c r="G19" s="12">
        <v>0</v>
      </c>
      <c r="H19" s="4">
        <v>0</v>
      </c>
      <c r="I19" s="4">
        <v>0</v>
      </c>
      <c r="J19" s="4">
        <v>447</v>
      </c>
      <c r="K19" s="4">
        <v>320</v>
      </c>
      <c r="L19" s="4">
        <v>0</v>
      </c>
      <c r="M19" s="4">
        <v>0</v>
      </c>
      <c r="N19" s="29">
        <f t="shared" si="0"/>
        <v>0</v>
      </c>
      <c r="O19" s="4">
        <v>12</v>
      </c>
      <c r="P19" s="4">
        <v>5</v>
      </c>
      <c r="Q19" s="29">
        <f t="shared" si="1"/>
        <v>2.6845637583892617E-2</v>
      </c>
      <c r="R19" s="29">
        <f t="shared" si="2"/>
        <v>0</v>
      </c>
      <c r="S19" s="29">
        <f t="shared" si="3"/>
        <v>1.5625E-2</v>
      </c>
      <c r="T19" s="29">
        <f t="shared" si="4"/>
        <v>0</v>
      </c>
      <c r="U19" s="12">
        <v>0</v>
      </c>
      <c r="V19" s="12">
        <v>0</v>
      </c>
      <c r="W19" s="12">
        <f t="shared" si="5"/>
        <v>100</v>
      </c>
      <c r="X19" s="12">
        <f t="shared" si="6"/>
        <v>100</v>
      </c>
    </row>
    <row r="20" spans="2:24" x14ac:dyDescent="0.25">
      <c r="B20" s="28">
        <v>44388</v>
      </c>
      <c r="C20" s="12">
        <v>273.53899999999999</v>
      </c>
      <c r="D20" s="12">
        <v>190.91025000000002</v>
      </c>
      <c r="E20" s="12">
        <v>276.65750000000003</v>
      </c>
      <c r="F20" s="12">
        <v>105.163</v>
      </c>
      <c r="G20" s="12">
        <v>0</v>
      </c>
      <c r="H20" s="4">
        <v>0</v>
      </c>
      <c r="I20" s="4">
        <v>0</v>
      </c>
      <c r="J20" s="4">
        <v>488</v>
      </c>
      <c r="K20" s="4">
        <v>340</v>
      </c>
      <c r="L20" s="4">
        <v>0</v>
      </c>
      <c r="M20" s="4">
        <v>0</v>
      </c>
      <c r="N20" s="29">
        <f t="shared" si="0"/>
        <v>0</v>
      </c>
      <c r="O20" s="4">
        <v>69</v>
      </c>
      <c r="P20" s="4">
        <v>45</v>
      </c>
      <c r="Q20" s="29">
        <f t="shared" si="1"/>
        <v>0.14139344262295081</v>
      </c>
      <c r="R20" s="29">
        <f t="shared" si="2"/>
        <v>0</v>
      </c>
      <c r="S20" s="29">
        <f t="shared" si="3"/>
        <v>0.13235294117647059</v>
      </c>
      <c r="T20" s="29">
        <f t="shared" si="4"/>
        <v>0</v>
      </c>
      <c r="U20" s="12">
        <v>0</v>
      </c>
      <c r="V20" s="12">
        <v>0</v>
      </c>
      <c r="W20" s="12">
        <f t="shared" si="5"/>
        <v>100</v>
      </c>
      <c r="X20" s="12">
        <f t="shared" si="6"/>
        <v>100</v>
      </c>
    </row>
    <row r="21" spans="2:24" x14ac:dyDescent="0.25">
      <c r="B21" s="28">
        <v>44389</v>
      </c>
      <c r="C21" s="12">
        <v>2503.8852000000002</v>
      </c>
      <c r="D21" s="12">
        <v>265.14433333333335</v>
      </c>
      <c r="E21" s="12">
        <v>280.2165</v>
      </c>
      <c r="F21" s="12">
        <v>235</v>
      </c>
      <c r="G21" s="12">
        <v>0</v>
      </c>
      <c r="H21" s="4">
        <v>0</v>
      </c>
      <c r="I21" s="4">
        <v>0</v>
      </c>
      <c r="J21" s="4">
        <v>344</v>
      </c>
      <c r="K21" s="4">
        <v>157</v>
      </c>
      <c r="L21" s="4">
        <v>0</v>
      </c>
      <c r="M21" s="4">
        <v>0</v>
      </c>
      <c r="N21" s="29">
        <f t="shared" si="0"/>
        <v>0</v>
      </c>
      <c r="O21" s="4">
        <v>132</v>
      </c>
      <c r="P21" s="4">
        <v>4</v>
      </c>
      <c r="Q21" s="29">
        <f t="shared" si="1"/>
        <v>0.38372093023255816</v>
      </c>
      <c r="R21" s="29">
        <f t="shared" si="2"/>
        <v>0</v>
      </c>
      <c r="S21" s="29">
        <f t="shared" si="3"/>
        <v>2.5477707006369428E-2</v>
      </c>
      <c r="T21" s="29">
        <f t="shared" si="4"/>
        <v>0</v>
      </c>
      <c r="U21" s="12">
        <v>0</v>
      </c>
      <c r="V21" s="12">
        <v>0</v>
      </c>
      <c r="W21" s="12">
        <f t="shared" si="5"/>
        <v>100</v>
      </c>
      <c r="X21" s="12">
        <f t="shared" si="6"/>
        <v>100</v>
      </c>
    </row>
    <row r="22" spans="2:24" x14ac:dyDescent="0.25">
      <c r="B22" s="28">
        <v>44390</v>
      </c>
      <c r="C22" s="12">
        <v>591.65977777777778</v>
      </c>
      <c r="D22" s="12">
        <v>185.90216666666666</v>
      </c>
      <c r="E22" s="12">
        <v>199.71424999999999</v>
      </c>
      <c r="F22" s="12">
        <v>158.27800000000002</v>
      </c>
      <c r="G22" s="12">
        <v>0</v>
      </c>
      <c r="H22" s="4">
        <v>81787</v>
      </c>
      <c r="I22" s="4">
        <v>0</v>
      </c>
      <c r="J22" s="4">
        <v>628</v>
      </c>
      <c r="K22" s="4">
        <v>204</v>
      </c>
      <c r="L22" s="4">
        <v>48</v>
      </c>
      <c r="M22" s="4">
        <v>0</v>
      </c>
      <c r="N22" s="29">
        <f t="shared" si="0"/>
        <v>0</v>
      </c>
      <c r="O22" s="4">
        <v>36</v>
      </c>
      <c r="P22" s="4">
        <v>5</v>
      </c>
      <c r="Q22" s="29">
        <f t="shared" si="1"/>
        <v>5.7324840764331211E-2</v>
      </c>
      <c r="R22" s="29">
        <f t="shared" si="2"/>
        <v>7.6433121019108277E-2</v>
      </c>
      <c r="S22" s="29">
        <f t="shared" si="3"/>
        <v>2.4509803921568627E-2</v>
      </c>
      <c r="T22" s="29">
        <f t="shared" si="4"/>
        <v>0</v>
      </c>
      <c r="U22" s="12">
        <v>0.09</v>
      </c>
      <c r="V22" s="12">
        <v>0</v>
      </c>
      <c r="W22" s="12">
        <f t="shared" si="5"/>
        <v>99.91</v>
      </c>
      <c r="X22" s="12">
        <f t="shared" si="6"/>
        <v>100</v>
      </c>
    </row>
    <row r="23" spans="2:24" x14ac:dyDescent="0.25">
      <c r="B23" s="28">
        <v>44391</v>
      </c>
      <c r="C23" s="12">
        <v>282.92971428571428</v>
      </c>
      <c r="D23" s="12">
        <v>191.12575000000001</v>
      </c>
      <c r="E23" s="12">
        <v>209.501</v>
      </c>
      <c r="F23" s="12">
        <v>136</v>
      </c>
      <c r="G23" s="12">
        <v>0</v>
      </c>
      <c r="H23" s="4">
        <v>0</v>
      </c>
      <c r="I23" s="4">
        <v>0</v>
      </c>
      <c r="J23" s="4">
        <v>376</v>
      </c>
      <c r="K23" s="4">
        <v>216</v>
      </c>
      <c r="L23" s="4">
        <v>0</v>
      </c>
      <c r="M23" s="4">
        <v>0</v>
      </c>
      <c r="N23" s="29">
        <f t="shared" si="0"/>
        <v>0</v>
      </c>
      <c r="O23" s="4">
        <v>9</v>
      </c>
      <c r="P23" s="4">
        <v>3</v>
      </c>
      <c r="Q23" s="29">
        <f t="shared" si="1"/>
        <v>2.3936170212765957E-2</v>
      </c>
      <c r="R23" s="29">
        <f t="shared" si="2"/>
        <v>0</v>
      </c>
      <c r="S23" s="29">
        <f t="shared" si="3"/>
        <v>1.3888888888888888E-2</v>
      </c>
      <c r="T23" s="29">
        <f t="shared" si="4"/>
        <v>0</v>
      </c>
      <c r="U23" s="12">
        <v>0</v>
      </c>
      <c r="V23" s="12">
        <v>0</v>
      </c>
      <c r="W23" s="12">
        <f t="shared" si="5"/>
        <v>100</v>
      </c>
      <c r="X23" s="12">
        <f t="shared" si="6"/>
        <v>100</v>
      </c>
    </row>
    <row r="24" spans="2:24" x14ac:dyDescent="0.25">
      <c r="B24" s="28">
        <v>44392</v>
      </c>
      <c r="C24" s="12">
        <v>313.89430000000004</v>
      </c>
      <c r="D24" s="12">
        <v>327.14700000000005</v>
      </c>
      <c r="E24" s="12">
        <v>304.46249999999998</v>
      </c>
      <c r="F24" s="12">
        <v>342.27</v>
      </c>
      <c r="G24" s="12">
        <v>0</v>
      </c>
      <c r="H24" s="4">
        <v>0</v>
      </c>
      <c r="I24" s="4">
        <v>0</v>
      </c>
      <c r="J24" s="4">
        <v>572</v>
      </c>
      <c r="K24" s="4">
        <v>322</v>
      </c>
      <c r="L24" s="4">
        <v>0</v>
      </c>
      <c r="M24" s="4">
        <v>0</v>
      </c>
      <c r="N24" s="29">
        <f t="shared" si="0"/>
        <v>0</v>
      </c>
      <c r="O24" s="4">
        <v>14</v>
      </c>
      <c r="P24" s="4">
        <v>3</v>
      </c>
      <c r="Q24" s="29">
        <f t="shared" si="1"/>
        <v>2.4475524475524476E-2</v>
      </c>
      <c r="R24" s="29">
        <f t="shared" si="2"/>
        <v>0</v>
      </c>
      <c r="S24" s="29">
        <f t="shared" si="3"/>
        <v>9.316770186335404E-3</v>
      </c>
      <c r="T24" s="29">
        <f t="shared" si="4"/>
        <v>0</v>
      </c>
      <c r="U24" s="12">
        <v>0</v>
      </c>
      <c r="V24" s="12">
        <v>0</v>
      </c>
      <c r="W24" s="12">
        <f t="shared" si="5"/>
        <v>100</v>
      </c>
      <c r="X24" s="12">
        <f t="shared" si="6"/>
        <v>100</v>
      </c>
    </row>
    <row r="25" spans="2:24" x14ac:dyDescent="0.25">
      <c r="B25" s="19">
        <v>44393</v>
      </c>
      <c r="C25" s="12">
        <v>274.27314285714289</v>
      </c>
      <c r="D25" s="12">
        <v>253.096</v>
      </c>
      <c r="E25" s="12">
        <v>321.5505</v>
      </c>
      <c r="F25" s="12">
        <v>116.187</v>
      </c>
      <c r="G25" s="12">
        <v>0</v>
      </c>
      <c r="H25" s="4">
        <v>0</v>
      </c>
      <c r="I25" s="4">
        <v>0</v>
      </c>
      <c r="J25" s="4">
        <v>403</v>
      </c>
      <c r="K25" s="4">
        <v>271</v>
      </c>
      <c r="L25" s="4">
        <v>0</v>
      </c>
      <c r="M25" s="4">
        <v>0</v>
      </c>
      <c r="N25" s="29">
        <f t="shared" si="0"/>
        <v>0</v>
      </c>
      <c r="O25" s="4">
        <v>71</v>
      </c>
      <c r="P25" s="4">
        <v>43</v>
      </c>
      <c r="Q25" s="29">
        <f t="shared" si="1"/>
        <v>0.17617866004962779</v>
      </c>
      <c r="R25" s="29">
        <f t="shared" si="2"/>
        <v>0</v>
      </c>
      <c r="S25" s="29">
        <f t="shared" si="3"/>
        <v>0.15867158671586715</v>
      </c>
      <c r="T25" s="29">
        <f t="shared" si="4"/>
        <v>0</v>
      </c>
      <c r="U25" s="12">
        <v>0</v>
      </c>
      <c r="V25" s="12">
        <v>0</v>
      </c>
      <c r="W25" s="12">
        <f t="shared" si="5"/>
        <v>100</v>
      </c>
      <c r="X25" s="12">
        <f t="shared" si="6"/>
        <v>100</v>
      </c>
    </row>
    <row r="26" spans="2:24" x14ac:dyDescent="0.25">
      <c r="B26" s="19">
        <v>44394</v>
      </c>
      <c r="C26" s="12">
        <v>965.53414285714291</v>
      </c>
      <c r="D26" s="12">
        <v>1280.9177499999998</v>
      </c>
      <c r="E26" s="12">
        <v>2415.4719999999998</v>
      </c>
      <c r="F26" s="12">
        <v>146.36349999999999</v>
      </c>
      <c r="G26" s="12">
        <v>0</v>
      </c>
      <c r="H26" s="4">
        <v>0</v>
      </c>
      <c r="I26" s="4">
        <v>0</v>
      </c>
      <c r="J26" s="4">
        <v>541</v>
      </c>
      <c r="K26" s="4">
        <v>304</v>
      </c>
      <c r="L26" s="4">
        <v>2</v>
      </c>
      <c r="M26" s="4">
        <v>0</v>
      </c>
      <c r="N26" s="29">
        <f t="shared" si="0"/>
        <v>0</v>
      </c>
      <c r="O26" s="4">
        <v>26</v>
      </c>
      <c r="P26" s="4">
        <v>7</v>
      </c>
      <c r="Q26" s="29">
        <f t="shared" si="1"/>
        <v>4.8059149722735672E-2</v>
      </c>
      <c r="R26" s="29">
        <f t="shared" si="2"/>
        <v>3.6968576709796672E-3</v>
      </c>
      <c r="S26" s="29">
        <f t="shared" si="3"/>
        <v>2.3026315789473683E-2</v>
      </c>
      <c r="T26" s="29">
        <f t="shared" si="4"/>
        <v>0</v>
      </c>
      <c r="U26" s="12">
        <v>0</v>
      </c>
      <c r="V26" s="12">
        <v>0</v>
      </c>
      <c r="W26" s="12">
        <f t="shared" si="5"/>
        <v>100</v>
      </c>
      <c r="X26" s="12">
        <f t="shared" si="6"/>
        <v>100</v>
      </c>
    </row>
    <row r="27" spans="2:24" x14ac:dyDescent="0.25">
      <c r="B27" s="28">
        <v>44395</v>
      </c>
      <c r="C27" s="12">
        <v>274.1755</v>
      </c>
      <c r="D27" s="12">
        <v>229.40375</v>
      </c>
      <c r="E27" s="12">
        <v>311.3175</v>
      </c>
      <c r="F27" s="12">
        <v>147.49</v>
      </c>
      <c r="G27" s="12">
        <v>0</v>
      </c>
      <c r="H27" s="4">
        <v>0</v>
      </c>
      <c r="I27" s="4">
        <v>0</v>
      </c>
      <c r="J27" s="4">
        <v>555</v>
      </c>
      <c r="K27" s="4">
        <v>349</v>
      </c>
      <c r="L27" s="4">
        <v>0</v>
      </c>
      <c r="M27" s="4">
        <v>0</v>
      </c>
      <c r="N27" s="29">
        <f t="shared" si="0"/>
        <v>0</v>
      </c>
      <c r="O27" s="4">
        <v>73</v>
      </c>
      <c r="P27" s="4">
        <v>46</v>
      </c>
      <c r="Q27" s="29">
        <f t="shared" si="1"/>
        <v>0.13153153153153152</v>
      </c>
      <c r="R27" s="29">
        <f t="shared" si="2"/>
        <v>0</v>
      </c>
      <c r="S27" s="29">
        <f t="shared" si="3"/>
        <v>0.1318051575931232</v>
      </c>
      <c r="T27" s="29">
        <f t="shared" si="4"/>
        <v>0</v>
      </c>
      <c r="U27" s="12">
        <v>0</v>
      </c>
      <c r="V27" s="12">
        <v>0</v>
      </c>
      <c r="W27" s="12">
        <f t="shared" si="5"/>
        <v>100</v>
      </c>
      <c r="X27" s="12">
        <f t="shared" si="6"/>
        <v>100</v>
      </c>
    </row>
    <row r="28" spans="2:24" x14ac:dyDescent="0.25">
      <c r="B28" s="28">
        <v>44396</v>
      </c>
      <c r="C28" s="12">
        <v>242.88787500000001</v>
      </c>
      <c r="D28" s="12">
        <v>282.3845</v>
      </c>
      <c r="E28" s="12">
        <v>282.26900000000001</v>
      </c>
      <c r="F28" s="12">
        <v>282.5</v>
      </c>
      <c r="G28" s="12">
        <v>0</v>
      </c>
      <c r="H28" s="4">
        <v>0</v>
      </c>
      <c r="I28" s="4">
        <v>0</v>
      </c>
      <c r="J28" s="4">
        <v>436</v>
      </c>
      <c r="K28" s="4">
        <v>307</v>
      </c>
      <c r="L28" s="4">
        <v>0</v>
      </c>
      <c r="M28" s="4">
        <v>0</v>
      </c>
      <c r="N28" s="29">
        <f t="shared" si="0"/>
        <v>0</v>
      </c>
      <c r="O28" s="4">
        <v>17</v>
      </c>
      <c r="P28" s="4">
        <v>7</v>
      </c>
      <c r="Q28" s="29">
        <f t="shared" si="1"/>
        <v>3.8990825688073397E-2</v>
      </c>
      <c r="R28" s="29">
        <f t="shared" si="2"/>
        <v>0</v>
      </c>
      <c r="S28" s="29">
        <f t="shared" si="3"/>
        <v>2.2801302931596091E-2</v>
      </c>
      <c r="T28" s="29">
        <f t="shared" si="4"/>
        <v>0</v>
      </c>
      <c r="U28" s="12">
        <v>0</v>
      </c>
      <c r="V28" s="12">
        <v>0</v>
      </c>
      <c r="W28" s="12">
        <f t="shared" si="5"/>
        <v>100</v>
      </c>
      <c r="X28" s="12">
        <f t="shared" si="6"/>
        <v>100</v>
      </c>
    </row>
    <row r="29" spans="2:24" x14ac:dyDescent="0.25">
      <c r="B29" s="28">
        <v>44397</v>
      </c>
      <c r="C29" s="12">
        <v>266.91871428571432</v>
      </c>
      <c r="D29" s="12">
        <v>188.70775</v>
      </c>
      <c r="E29" s="12">
        <v>256.16550000000001</v>
      </c>
      <c r="F29" s="12">
        <v>121.25</v>
      </c>
      <c r="G29" s="12">
        <v>0</v>
      </c>
      <c r="H29" s="4">
        <v>0</v>
      </c>
      <c r="I29" s="4">
        <v>0</v>
      </c>
      <c r="J29" s="4">
        <v>453</v>
      </c>
      <c r="K29" s="4">
        <v>242</v>
      </c>
      <c r="L29" s="4">
        <v>0</v>
      </c>
      <c r="M29" s="4">
        <v>2</v>
      </c>
      <c r="N29" s="29">
        <f t="shared" si="0"/>
        <v>8.2644628099173556E-3</v>
      </c>
      <c r="O29" s="4">
        <v>48</v>
      </c>
      <c r="P29" s="4">
        <v>18</v>
      </c>
      <c r="Q29" s="29">
        <f t="shared" si="1"/>
        <v>0.10596026490066225</v>
      </c>
      <c r="R29" s="29">
        <f t="shared" si="2"/>
        <v>0</v>
      </c>
      <c r="S29" s="29">
        <f t="shared" si="3"/>
        <v>7.43801652892562E-2</v>
      </c>
      <c r="T29" s="29">
        <f t="shared" si="4"/>
        <v>3.4150672768253538E-5</v>
      </c>
      <c r="U29" s="12">
        <v>0</v>
      </c>
      <c r="V29" s="12">
        <v>0</v>
      </c>
      <c r="W29" s="12">
        <f t="shared" si="5"/>
        <v>100</v>
      </c>
      <c r="X29" s="12">
        <f t="shared" si="6"/>
        <v>100</v>
      </c>
    </row>
    <row r="30" spans="2:24" x14ac:dyDescent="0.25">
      <c r="B30" s="28">
        <v>44398</v>
      </c>
      <c r="C30" s="12">
        <v>329.02020000000005</v>
      </c>
      <c r="D30" s="12">
        <v>234.60900000000001</v>
      </c>
      <c r="E30" s="12">
        <v>279.9135</v>
      </c>
      <c r="F30" s="12">
        <v>144</v>
      </c>
      <c r="G30" s="12">
        <v>0</v>
      </c>
      <c r="H30" s="4">
        <v>0</v>
      </c>
      <c r="I30" s="4">
        <v>0</v>
      </c>
      <c r="J30" s="4">
        <v>469</v>
      </c>
      <c r="K30" s="4">
        <v>267</v>
      </c>
      <c r="L30" s="4">
        <v>0</v>
      </c>
      <c r="M30" s="4">
        <v>0</v>
      </c>
      <c r="N30" s="29">
        <f t="shared" si="0"/>
        <v>0</v>
      </c>
      <c r="O30" s="4">
        <v>10</v>
      </c>
      <c r="P30" s="4">
        <v>0</v>
      </c>
      <c r="Q30" s="29">
        <f t="shared" si="1"/>
        <v>2.1321961620469083E-2</v>
      </c>
      <c r="R30" s="29">
        <f t="shared" si="2"/>
        <v>0</v>
      </c>
      <c r="S30" s="29">
        <f t="shared" si="3"/>
        <v>0</v>
      </c>
      <c r="T30" s="29">
        <f t="shared" si="4"/>
        <v>0</v>
      </c>
      <c r="U30" s="12">
        <v>0</v>
      </c>
      <c r="V30" s="12">
        <v>0</v>
      </c>
      <c r="W30" s="12">
        <f t="shared" si="5"/>
        <v>100</v>
      </c>
      <c r="X30" s="12">
        <f t="shared" si="6"/>
        <v>100</v>
      </c>
    </row>
    <row r="31" spans="2:24" x14ac:dyDescent="0.25">
      <c r="B31" s="28">
        <v>44399</v>
      </c>
      <c r="C31" s="12">
        <v>372.3059090909091</v>
      </c>
      <c r="D31" s="12">
        <v>177.06616666666665</v>
      </c>
      <c r="E31" s="12">
        <v>181.16175000000001</v>
      </c>
      <c r="F31" s="12">
        <v>168.875</v>
      </c>
      <c r="G31" s="12">
        <v>0</v>
      </c>
      <c r="H31" s="4">
        <v>0</v>
      </c>
      <c r="I31" s="4">
        <v>0</v>
      </c>
      <c r="J31" s="4">
        <v>443</v>
      </c>
      <c r="K31" s="4">
        <v>310</v>
      </c>
      <c r="L31" s="4">
        <v>0</v>
      </c>
      <c r="M31" s="4">
        <v>0</v>
      </c>
      <c r="N31" s="29">
        <f t="shared" si="0"/>
        <v>0</v>
      </c>
      <c r="O31" s="4">
        <v>9</v>
      </c>
      <c r="P31" s="4">
        <v>0</v>
      </c>
      <c r="Q31" s="29">
        <f t="shared" si="1"/>
        <v>2.0316027088036117E-2</v>
      </c>
      <c r="R31" s="29">
        <f t="shared" si="2"/>
        <v>0</v>
      </c>
      <c r="S31" s="29">
        <f t="shared" si="3"/>
        <v>0</v>
      </c>
      <c r="T31" s="29">
        <f t="shared" si="4"/>
        <v>0</v>
      </c>
      <c r="U31" s="12">
        <v>0</v>
      </c>
      <c r="V31" s="12">
        <v>0</v>
      </c>
      <c r="W31" s="12">
        <f t="shared" si="5"/>
        <v>100</v>
      </c>
      <c r="X31" s="12">
        <f t="shared" si="6"/>
        <v>100</v>
      </c>
    </row>
    <row r="32" spans="2:24" x14ac:dyDescent="0.25">
      <c r="B32" s="19">
        <v>44400</v>
      </c>
      <c r="C32" s="12">
        <v>342.94399999999996</v>
      </c>
      <c r="D32" s="12">
        <v>199.708</v>
      </c>
      <c r="E32" s="12">
        <v>258.81600000000003</v>
      </c>
      <c r="F32" s="12">
        <v>140.6</v>
      </c>
      <c r="G32" s="12">
        <v>0</v>
      </c>
      <c r="H32" s="4">
        <v>0</v>
      </c>
      <c r="I32" s="4">
        <v>0</v>
      </c>
      <c r="J32" s="4">
        <v>407</v>
      </c>
      <c r="K32" s="4">
        <v>283</v>
      </c>
      <c r="L32" s="4">
        <v>0</v>
      </c>
      <c r="M32" s="4">
        <v>0</v>
      </c>
      <c r="N32" s="29">
        <f t="shared" si="0"/>
        <v>0</v>
      </c>
      <c r="O32" s="4">
        <v>9</v>
      </c>
      <c r="P32" s="4">
        <v>0</v>
      </c>
      <c r="Q32" s="29">
        <f t="shared" si="1"/>
        <v>2.2113022113022112E-2</v>
      </c>
      <c r="R32" s="29">
        <f t="shared" si="2"/>
        <v>0</v>
      </c>
      <c r="S32" s="29">
        <f t="shared" si="3"/>
        <v>0</v>
      </c>
      <c r="T32" s="29">
        <f t="shared" si="4"/>
        <v>0</v>
      </c>
      <c r="U32" s="12">
        <v>0</v>
      </c>
      <c r="V32" s="12">
        <v>0</v>
      </c>
      <c r="W32" s="12">
        <f t="shared" si="5"/>
        <v>100</v>
      </c>
      <c r="X32" s="12">
        <f t="shared" si="6"/>
        <v>100</v>
      </c>
    </row>
    <row r="33" spans="2:24" x14ac:dyDescent="0.25">
      <c r="B33" s="19">
        <v>44401</v>
      </c>
      <c r="C33" s="12">
        <v>313.6644</v>
      </c>
      <c r="D33" s="12">
        <v>236.67766666666668</v>
      </c>
      <c r="E33" s="12">
        <v>294.6275</v>
      </c>
      <c r="F33" s="12">
        <v>120.77800000000001</v>
      </c>
      <c r="G33" s="12">
        <v>0</v>
      </c>
      <c r="H33" s="4">
        <v>0</v>
      </c>
      <c r="I33" s="4">
        <v>0</v>
      </c>
      <c r="J33" s="4">
        <v>398</v>
      </c>
      <c r="K33" s="4">
        <v>285</v>
      </c>
      <c r="L33" s="4">
        <v>0</v>
      </c>
      <c r="M33" s="4">
        <v>0</v>
      </c>
      <c r="N33" s="29">
        <f t="shared" si="0"/>
        <v>0</v>
      </c>
      <c r="O33" s="4">
        <v>10</v>
      </c>
      <c r="P33" s="4">
        <v>0</v>
      </c>
      <c r="Q33" s="29">
        <f t="shared" si="1"/>
        <v>2.5125628140703519E-2</v>
      </c>
      <c r="R33" s="29">
        <f t="shared" si="2"/>
        <v>0</v>
      </c>
      <c r="S33" s="29">
        <f t="shared" si="3"/>
        <v>0</v>
      </c>
      <c r="T33" s="29">
        <f t="shared" si="4"/>
        <v>0</v>
      </c>
      <c r="U33" s="12">
        <v>0</v>
      </c>
      <c r="V33" s="12">
        <v>0</v>
      </c>
      <c r="W33" s="12">
        <f t="shared" si="5"/>
        <v>100</v>
      </c>
      <c r="X33" s="12">
        <f t="shared" si="6"/>
        <v>100</v>
      </c>
    </row>
    <row r="34" spans="2:24" x14ac:dyDescent="0.25">
      <c r="B34" s="28">
        <v>44402</v>
      </c>
      <c r="C34" s="12">
        <v>260.60860000000002</v>
      </c>
      <c r="D34" s="12">
        <v>264.767</v>
      </c>
      <c r="E34" s="12">
        <v>280.06</v>
      </c>
      <c r="F34" s="12">
        <v>254.57166666666669</v>
      </c>
      <c r="G34" s="12">
        <v>0</v>
      </c>
      <c r="H34" s="4">
        <v>0</v>
      </c>
      <c r="I34" s="4">
        <v>0</v>
      </c>
      <c r="J34" s="4">
        <v>578</v>
      </c>
      <c r="K34" s="4">
        <v>340</v>
      </c>
      <c r="L34" s="4">
        <v>0</v>
      </c>
      <c r="M34" s="4">
        <v>0</v>
      </c>
      <c r="N34" s="29">
        <f t="shared" si="0"/>
        <v>0</v>
      </c>
      <c r="O34" s="4">
        <v>13</v>
      </c>
      <c r="P34" s="4">
        <v>3</v>
      </c>
      <c r="Q34" s="29">
        <f t="shared" si="1"/>
        <v>2.2491349480968859E-2</v>
      </c>
      <c r="R34" s="29">
        <f t="shared" si="2"/>
        <v>0</v>
      </c>
      <c r="S34" s="29">
        <f t="shared" si="3"/>
        <v>8.8235294117647058E-3</v>
      </c>
      <c r="T34" s="29">
        <f t="shared" si="4"/>
        <v>0</v>
      </c>
      <c r="U34" s="12">
        <v>0</v>
      </c>
      <c r="V34" s="12">
        <v>0</v>
      </c>
      <c r="W34" s="12">
        <f t="shared" si="5"/>
        <v>100</v>
      </c>
      <c r="X34" s="12">
        <f t="shared" si="6"/>
        <v>100</v>
      </c>
    </row>
    <row r="35" spans="2:24" x14ac:dyDescent="0.25">
      <c r="B35" s="28">
        <v>44403</v>
      </c>
      <c r="C35" s="12">
        <v>328.09142857142854</v>
      </c>
      <c r="D35" s="12">
        <v>247.07075000000003</v>
      </c>
      <c r="E35" s="12">
        <v>297.64150000000001</v>
      </c>
      <c r="F35" s="12">
        <v>196.5</v>
      </c>
      <c r="G35" s="12">
        <v>0</v>
      </c>
      <c r="H35" s="4">
        <v>0</v>
      </c>
      <c r="I35" s="4">
        <v>0</v>
      </c>
      <c r="J35" s="4">
        <v>554</v>
      </c>
      <c r="K35" s="4">
        <v>276</v>
      </c>
      <c r="L35" s="4">
        <v>0</v>
      </c>
      <c r="M35" s="4">
        <v>0</v>
      </c>
      <c r="N35" s="29">
        <f t="shared" si="0"/>
        <v>0</v>
      </c>
      <c r="O35" s="4">
        <v>10</v>
      </c>
      <c r="P35" s="4">
        <v>0</v>
      </c>
      <c r="Q35" s="29">
        <f t="shared" si="1"/>
        <v>1.8050541516245487E-2</v>
      </c>
      <c r="R35" s="29">
        <f t="shared" si="2"/>
        <v>0</v>
      </c>
      <c r="S35" s="29">
        <f t="shared" si="3"/>
        <v>0</v>
      </c>
      <c r="T35" s="29">
        <f t="shared" si="4"/>
        <v>0</v>
      </c>
      <c r="U35" s="12">
        <v>0</v>
      </c>
      <c r="V35" s="12">
        <v>0</v>
      </c>
      <c r="W35" s="12">
        <f t="shared" si="5"/>
        <v>100</v>
      </c>
      <c r="X35" s="12">
        <f t="shared" si="6"/>
        <v>100</v>
      </c>
    </row>
    <row r="36" spans="2:24" x14ac:dyDescent="0.25">
      <c r="B36" s="28">
        <v>44404</v>
      </c>
      <c r="C36" s="12">
        <v>353.35519999999997</v>
      </c>
      <c r="D36" s="12">
        <v>246.67999999999998</v>
      </c>
      <c r="E36" s="12">
        <v>272.02</v>
      </c>
      <c r="F36" s="12">
        <v>196</v>
      </c>
      <c r="G36" s="12">
        <v>0</v>
      </c>
      <c r="H36" s="4">
        <v>0</v>
      </c>
      <c r="I36" s="4">
        <v>0</v>
      </c>
      <c r="J36" s="4">
        <v>431</v>
      </c>
      <c r="K36" s="4">
        <v>298</v>
      </c>
      <c r="L36" s="4">
        <v>0</v>
      </c>
      <c r="M36" s="4">
        <v>0</v>
      </c>
      <c r="N36" s="29">
        <f t="shared" si="0"/>
        <v>0</v>
      </c>
      <c r="O36" s="4">
        <v>10</v>
      </c>
      <c r="P36" s="4">
        <v>0</v>
      </c>
      <c r="Q36" s="29">
        <f t="shared" si="1"/>
        <v>2.3201856148491878E-2</v>
      </c>
      <c r="R36" s="29">
        <f t="shared" si="2"/>
        <v>0</v>
      </c>
      <c r="S36" s="29">
        <f t="shared" si="3"/>
        <v>0</v>
      </c>
      <c r="T36" s="29">
        <f t="shared" si="4"/>
        <v>0</v>
      </c>
      <c r="U36" s="12">
        <v>0</v>
      </c>
      <c r="V36" s="12">
        <v>0</v>
      </c>
      <c r="W36" s="12">
        <f t="shared" si="5"/>
        <v>100</v>
      </c>
      <c r="X36" s="12">
        <f t="shared" si="6"/>
        <v>100</v>
      </c>
    </row>
    <row r="37" spans="2:24" x14ac:dyDescent="0.25">
      <c r="B37" s="28">
        <v>44405</v>
      </c>
      <c r="C37" s="12">
        <v>320.98310000000004</v>
      </c>
      <c r="D37" s="12">
        <v>306.673</v>
      </c>
      <c r="E37" s="12">
        <v>283.95699999999999</v>
      </c>
      <c r="F37" s="12">
        <v>329.38900000000001</v>
      </c>
      <c r="G37" s="12">
        <v>0</v>
      </c>
      <c r="H37" s="4">
        <v>0</v>
      </c>
      <c r="I37" s="4">
        <v>0</v>
      </c>
      <c r="J37" s="4">
        <v>623</v>
      </c>
      <c r="K37" s="4">
        <v>351</v>
      </c>
      <c r="L37" s="4">
        <v>0</v>
      </c>
      <c r="M37" s="4">
        <v>0</v>
      </c>
      <c r="N37" s="29">
        <f t="shared" si="0"/>
        <v>0</v>
      </c>
      <c r="O37" s="4">
        <v>13</v>
      </c>
      <c r="P37" s="4">
        <v>1</v>
      </c>
      <c r="Q37" s="29">
        <f t="shared" si="1"/>
        <v>2.0866773675762441E-2</v>
      </c>
      <c r="R37" s="29">
        <f t="shared" si="2"/>
        <v>0</v>
      </c>
      <c r="S37" s="29">
        <f t="shared" si="3"/>
        <v>2.8490028490028491E-3</v>
      </c>
      <c r="T37" s="29">
        <f t="shared" si="4"/>
        <v>0</v>
      </c>
      <c r="U37" s="12">
        <v>0</v>
      </c>
      <c r="V37" s="12">
        <v>0</v>
      </c>
      <c r="W37" s="12">
        <f t="shared" si="5"/>
        <v>100</v>
      </c>
      <c r="X37" s="12">
        <f t="shared" si="6"/>
        <v>100</v>
      </c>
    </row>
    <row r="38" spans="2:24" x14ac:dyDescent="0.25">
      <c r="B38" s="28">
        <v>44406</v>
      </c>
      <c r="C38" s="12">
        <v>315.52622222222226</v>
      </c>
      <c r="D38" s="12">
        <v>231.89116666666663</v>
      </c>
      <c r="E38" s="12">
        <v>269.44399999999996</v>
      </c>
      <c r="F38" s="12">
        <v>156.78550000000001</v>
      </c>
      <c r="G38" s="12">
        <v>0</v>
      </c>
      <c r="H38" s="4">
        <v>0</v>
      </c>
      <c r="I38" s="4">
        <v>0</v>
      </c>
      <c r="J38" s="4">
        <v>548</v>
      </c>
      <c r="K38" s="4">
        <v>203</v>
      </c>
      <c r="L38" s="4">
        <v>0</v>
      </c>
      <c r="M38" s="4">
        <v>0</v>
      </c>
      <c r="N38" s="29">
        <f t="shared" si="0"/>
        <v>0</v>
      </c>
      <c r="O38" s="4">
        <v>11</v>
      </c>
      <c r="P38" s="4">
        <v>1</v>
      </c>
      <c r="Q38" s="29">
        <f t="shared" si="1"/>
        <v>2.0072992700729927E-2</v>
      </c>
      <c r="R38" s="29">
        <f t="shared" si="2"/>
        <v>0</v>
      </c>
      <c r="S38" s="29">
        <f t="shared" si="3"/>
        <v>4.9261083743842365E-3</v>
      </c>
      <c r="T38" s="29">
        <f t="shared" si="4"/>
        <v>0</v>
      </c>
      <c r="U38" s="12">
        <v>0</v>
      </c>
      <c r="V38" s="12">
        <v>0</v>
      </c>
      <c r="W38" s="12">
        <f t="shared" si="5"/>
        <v>100</v>
      </c>
      <c r="X38" s="12">
        <f t="shared" si="6"/>
        <v>100</v>
      </c>
    </row>
    <row r="39" spans="2:24" x14ac:dyDescent="0.25">
      <c r="B39" s="19">
        <v>44407</v>
      </c>
      <c r="C39" s="12">
        <v>276.72216666666668</v>
      </c>
      <c r="D39" s="12">
        <v>262.34899999999999</v>
      </c>
      <c r="E39" s="12">
        <v>311.02350000000001</v>
      </c>
      <c r="F39" s="12">
        <v>165</v>
      </c>
      <c r="G39" s="12">
        <v>0</v>
      </c>
      <c r="H39" s="4">
        <v>0</v>
      </c>
      <c r="I39" s="4">
        <v>0</v>
      </c>
      <c r="J39" s="4">
        <v>394</v>
      </c>
      <c r="K39" s="4">
        <v>273</v>
      </c>
      <c r="L39" s="4">
        <v>0</v>
      </c>
      <c r="M39" s="4">
        <v>0</v>
      </c>
      <c r="N39" s="29">
        <f t="shared" si="0"/>
        <v>0</v>
      </c>
      <c r="O39" s="4">
        <v>10</v>
      </c>
      <c r="P39" s="4">
        <v>0</v>
      </c>
      <c r="Q39" s="29">
        <f t="shared" si="1"/>
        <v>2.5380710659898477E-2</v>
      </c>
      <c r="R39" s="29">
        <f t="shared" si="2"/>
        <v>0</v>
      </c>
      <c r="S39" s="29">
        <f t="shared" si="3"/>
        <v>0</v>
      </c>
      <c r="T39" s="29">
        <f t="shared" si="4"/>
        <v>0</v>
      </c>
      <c r="U39" s="12">
        <v>0</v>
      </c>
      <c r="V39" s="12">
        <v>0</v>
      </c>
      <c r="W39" s="12">
        <f t="shared" si="5"/>
        <v>100</v>
      </c>
      <c r="X39" s="12">
        <f t="shared" si="6"/>
        <v>100</v>
      </c>
    </row>
    <row r="40" spans="2:24" x14ac:dyDescent="0.25">
      <c r="B40" s="19">
        <v>44408</v>
      </c>
      <c r="C40" s="12">
        <v>307.97500000000002</v>
      </c>
      <c r="D40" s="12">
        <v>288.89599999999996</v>
      </c>
      <c r="E40" s="12">
        <v>288.89599999999996</v>
      </c>
      <c r="F40" s="12">
        <v>0</v>
      </c>
      <c r="G40" s="12">
        <v>0</v>
      </c>
      <c r="H40" s="4">
        <v>0</v>
      </c>
      <c r="I40" s="4">
        <v>0</v>
      </c>
      <c r="J40" s="4">
        <v>384</v>
      </c>
      <c r="K40" s="4">
        <v>269</v>
      </c>
      <c r="L40" s="4">
        <v>0</v>
      </c>
      <c r="M40" s="4">
        <v>0</v>
      </c>
      <c r="N40" s="29">
        <f t="shared" si="0"/>
        <v>0</v>
      </c>
      <c r="O40" s="4">
        <v>9</v>
      </c>
      <c r="P40" s="4">
        <v>0</v>
      </c>
      <c r="Q40" s="29">
        <f t="shared" ref="Q40" si="7">IF(O40=0,0,O40/J40)</f>
        <v>2.34375E-2</v>
      </c>
      <c r="R40" s="29">
        <f t="shared" ref="R40" si="8">IF(L40=0,0,L40/J40)</f>
        <v>0</v>
      </c>
      <c r="S40" s="29">
        <f t="shared" ref="S40" si="9">IF(P40=0,0,P40/K40)</f>
        <v>0</v>
      </c>
      <c r="T40" s="29">
        <f t="shared" ref="T40" si="10">IF(N40=0,0,N40/K40)</f>
        <v>0</v>
      </c>
      <c r="U40" s="12">
        <v>0</v>
      </c>
      <c r="V40" s="12">
        <v>0</v>
      </c>
      <c r="W40" s="12">
        <f t="shared" ref="W40" si="11">100-U40</f>
        <v>100</v>
      </c>
      <c r="X40" s="12">
        <f t="shared" ref="X40" si="12">100-V40</f>
        <v>100</v>
      </c>
    </row>
    <row r="41" spans="2:24" x14ac:dyDescent="0.25">
      <c r="B41" s="14" t="s">
        <v>2</v>
      </c>
      <c r="C41" s="15">
        <v>81546.534999999989</v>
      </c>
      <c r="D41" s="15">
        <v>33285.343000000001</v>
      </c>
      <c r="E41" s="15">
        <v>24568.197999999997</v>
      </c>
      <c r="F41" s="15">
        <v>8717.1450000000004</v>
      </c>
      <c r="G41" s="15">
        <v>0</v>
      </c>
      <c r="H41" s="4">
        <v>81787</v>
      </c>
      <c r="I41" s="4">
        <v>0</v>
      </c>
      <c r="J41" s="15">
        <v>14243</v>
      </c>
      <c r="K41" s="15">
        <v>8404</v>
      </c>
      <c r="L41" s="15">
        <v>50</v>
      </c>
      <c r="M41" s="15">
        <v>2</v>
      </c>
      <c r="N41" s="16" t="s">
        <v>34</v>
      </c>
      <c r="O41" s="15">
        <v>693</v>
      </c>
      <c r="P41" s="15">
        <v>219</v>
      </c>
      <c r="Q41" s="16" t="s">
        <v>34</v>
      </c>
      <c r="R41" s="16" t="s">
        <v>34</v>
      </c>
      <c r="S41" s="16" t="s">
        <v>34</v>
      </c>
      <c r="T41" s="16" t="s">
        <v>34</v>
      </c>
      <c r="U41" s="16" t="s">
        <v>34</v>
      </c>
      <c r="V41" s="16" t="s">
        <v>34</v>
      </c>
      <c r="W41" s="16" t="s">
        <v>34</v>
      </c>
      <c r="X41" s="16" t="s">
        <v>34</v>
      </c>
    </row>
    <row r="42" spans="2:24" ht="25.5" x14ac:dyDescent="0.25">
      <c r="B42" s="18" t="s">
        <v>3</v>
      </c>
      <c r="C42" s="17">
        <v>406.59789641460685</v>
      </c>
      <c r="D42" s="17">
        <v>286.19840806451612</v>
      </c>
      <c r="E42" s="17">
        <v>346.10450806451615</v>
      </c>
      <c r="F42" s="17">
        <v>187.41735999999997</v>
      </c>
      <c r="G42" s="17">
        <v>0</v>
      </c>
      <c r="H42" s="15">
        <v>2638.29</v>
      </c>
      <c r="I42" s="15">
        <v>0</v>
      </c>
      <c r="J42" s="17">
        <v>459.45161290322579</v>
      </c>
      <c r="K42" s="17">
        <v>271.09677419354841</v>
      </c>
      <c r="L42" s="17">
        <v>1.6129032258064515</v>
      </c>
      <c r="M42" s="17">
        <v>6.4516129032258063E-2</v>
      </c>
      <c r="N42" s="30">
        <f>AVERAGE(N10:N40)</f>
        <v>2.6659557451346307E-4</v>
      </c>
      <c r="O42" s="17">
        <v>22.35483870967742</v>
      </c>
      <c r="P42" s="17">
        <v>7.064516129032258</v>
      </c>
      <c r="Q42" s="30">
        <f>AVERAGE(Q10:Q40)</f>
        <v>5.11836224150903E-2</v>
      </c>
      <c r="R42" s="30">
        <f>AVERAGE(R10:R40)</f>
        <v>2.5848380222609018E-3</v>
      </c>
      <c r="S42" s="30">
        <f>AVERAGE(S10:S40)</f>
        <v>2.5053713475995023E-2</v>
      </c>
      <c r="T42" s="30">
        <f t="shared" ref="T42:X42" si="13">AVERAGE(T10:T40)</f>
        <v>1.1016346054275336E-6</v>
      </c>
      <c r="U42" s="17">
        <v>3.0000000000000001E-3</v>
      </c>
      <c r="V42" s="17">
        <v>0</v>
      </c>
      <c r="W42" s="17">
        <f t="shared" si="13"/>
        <v>99.997096774193537</v>
      </c>
      <c r="X42" s="17">
        <f t="shared" si="13"/>
        <v>100</v>
      </c>
    </row>
    <row r="45" spans="2:24" ht="25.5" customHeight="1" x14ac:dyDescent="0.25">
      <c r="B45" s="26">
        <v>44743</v>
      </c>
      <c r="C45" s="31" t="s">
        <v>41</v>
      </c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3"/>
      <c r="O45" s="25"/>
      <c r="P45" s="25"/>
      <c r="Q45" s="25"/>
      <c r="R45" s="25"/>
      <c r="S45" s="25"/>
      <c r="T45" s="25"/>
      <c r="U45" s="25"/>
      <c r="V45" s="25"/>
      <c r="W45" s="25"/>
      <c r="X45" s="25"/>
    </row>
    <row r="46" spans="2:24" ht="156" x14ac:dyDescent="0.25">
      <c r="B46" s="18"/>
      <c r="C46" s="11"/>
      <c r="D46" s="9" t="s">
        <v>38</v>
      </c>
      <c r="E46" s="9" t="s">
        <v>39</v>
      </c>
      <c r="F46" s="9" t="s">
        <v>40</v>
      </c>
      <c r="G46" s="9" t="s">
        <v>14</v>
      </c>
      <c r="H46" s="9" t="s">
        <v>15</v>
      </c>
      <c r="I46" s="9" t="s">
        <v>16</v>
      </c>
      <c r="J46" s="9" t="s">
        <v>19</v>
      </c>
      <c r="K46" s="9" t="s">
        <v>20</v>
      </c>
      <c r="L46" s="9" t="s">
        <v>21</v>
      </c>
      <c r="M46" s="21" t="s">
        <v>23</v>
      </c>
      <c r="N46" s="9" t="s">
        <v>24</v>
      </c>
    </row>
    <row r="47" spans="2:24" x14ac:dyDescent="0.25">
      <c r="B47" s="18"/>
      <c r="C47" s="11" t="s">
        <v>25</v>
      </c>
      <c r="D47" s="11" t="s">
        <v>25</v>
      </c>
      <c r="E47" s="11" t="s">
        <v>25</v>
      </c>
      <c r="F47" s="11" t="s">
        <v>25</v>
      </c>
      <c r="G47" s="11" t="s">
        <v>26</v>
      </c>
      <c r="H47" s="11" t="s">
        <v>27</v>
      </c>
      <c r="I47" s="11" t="s">
        <v>28</v>
      </c>
      <c r="J47" s="11" t="s">
        <v>28</v>
      </c>
      <c r="K47" s="11" t="s">
        <v>30</v>
      </c>
      <c r="L47" s="11" t="s">
        <v>31</v>
      </c>
      <c r="M47" s="22" t="s">
        <v>32</v>
      </c>
      <c r="N47" s="11" t="s">
        <v>33</v>
      </c>
    </row>
    <row r="48" spans="2:24" x14ac:dyDescent="0.25">
      <c r="B48" s="18" t="s">
        <v>2</v>
      </c>
      <c r="C48" s="15">
        <f>SUM(C41:D41)</f>
        <v>114831.878</v>
      </c>
      <c r="D48" s="15">
        <f>D41</f>
        <v>33285.343000000001</v>
      </c>
      <c r="E48" s="15">
        <f t="shared" ref="E48:F49" si="14">E41</f>
        <v>24568.197999999997</v>
      </c>
      <c r="F48" s="15">
        <f t="shared" si="14"/>
        <v>8717.1450000000004</v>
      </c>
      <c r="G48" s="15">
        <f>SUM(H41:I41)</f>
        <v>81787</v>
      </c>
      <c r="H48" s="15">
        <f>SUM(J41:K41)</f>
        <v>22647</v>
      </c>
      <c r="I48" s="15">
        <f>SUM(L41:M41)</f>
        <v>52</v>
      </c>
      <c r="J48" s="15">
        <f>SUM(O41:P41)</f>
        <v>912</v>
      </c>
      <c r="K48" s="16" t="s">
        <v>34</v>
      </c>
      <c r="L48" s="16" t="s">
        <v>34</v>
      </c>
      <c r="M48" s="23" t="s">
        <v>34</v>
      </c>
      <c r="N48" s="16" t="s">
        <v>34</v>
      </c>
    </row>
    <row r="49" spans="2:24" ht="25.5" x14ac:dyDescent="0.25">
      <c r="B49" s="18" t="s">
        <v>3</v>
      </c>
      <c r="C49" s="20">
        <f>AVERAGE(C42:D42)</f>
        <v>346.39815223956145</v>
      </c>
      <c r="D49" s="20">
        <f>D42</f>
        <v>286.19840806451612</v>
      </c>
      <c r="E49" s="20">
        <f t="shared" si="14"/>
        <v>346.10450806451615</v>
      </c>
      <c r="F49" s="20">
        <f t="shared" si="14"/>
        <v>187.41735999999997</v>
      </c>
      <c r="G49" s="20">
        <f>AVERAGE(H42:I42)</f>
        <v>1319.145</v>
      </c>
      <c r="H49" s="20">
        <f>AVERAGE(J42:K42)</f>
        <v>365.27419354838707</v>
      </c>
      <c r="I49" s="20">
        <f>AVERAGE(L42:M42)</f>
        <v>0.83870967741935476</v>
      </c>
      <c r="J49" s="20">
        <f>AVERAGE(O42:P42)</f>
        <v>14.70967741935484</v>
      </c>
      <c r="K49" s="30">
        <f>AVERAGE(Q42,S42)</f>
        <v>3.811866794554266E-2</v>
      </c>
      <c r="L49" s="30">
        <f>AVERAGE(R42,T42)</f>
        <v>1.2929698284331647E-3</v>
      </c>
      <c r="M49" s="24">
        <f>AVERAGE(U42:V42)</f>
        <v>1.5E-3</v>
      </c>
      <c r="N49" s="20">
        <f>AVERAGE(W42:X42)</f>
        <v>99.998548387096776</v>
      </c>
    </row>
    <row r="52" spans="2:24" x14ac:dyDescent="0.25">
      <c r="B52" s="1" t="s">
        <v>35</v>
      </c>
      <c r="C52" s="10">
        <v>1</v>
      </c>
      <c r="D52" s="10">
        <v>2</v>
      </c>
      <c r="E52" s="10">
        <v>3</v>
      </c>
      <c r="F52" s="10">
        <v>4</v>
      </c>
      <c r="G52" s="10">
        <v>5</v>
      </c>
      <c r="H52" s="10">
        <v>6</v>
      </c>
      <c r="I52" s="10">
        <v>7</v>
      </c>
      <c r="J52" s="10">
        <v>8</v>
      </c>
      <c r="K52" s="10">
        <v>9</v>
      </c>
      <c r="L52" s="10">
        <v>10</v>
      </c>
      <c r="M52" s="10">
        <v>11</v>
      </c>
      <c r="N52" s="10">
        <v>12</v>
      </c>
      <c r="O52" s="10">
        <v>13</v>
      </c>
      <c r="P52" s="10">
        <v>14</v>
      </c>
      <c r="Q52" s="10">
        <v>15</v>
      </c>
      <c r="R52" s="10">
        <v>16</v>
      </c>
      <c r="S52" s="10">
        <v>17</v>
      </c>
      <c r="T52" s="10">
        <v>18</v>
      </c>
      <c r="U52" s="10">
        <v>19</v>
      </c>
      <c r="V52" s="10">
        <v>20</v>
      </c>
      <c r="W52" s="10">
        <v>21</v>
      </c>
      <c r="X52" s="10">
        <v>22</v>
      </c>
    </row>
    <row r="53" spans="2:24" ht="63.75" x14ac:dyDescent="0.25">
      <c r="B53" s="5" t="s">
        <v>7</v>
      </c>
      <c r="C53" s="2" t="s">
        <v>0</v>
      </c>
      <c r="D53" s="2" t="s">
        <v>8</v>
      </c>
      <c r="E53" s="2" t="s">
        <v>8</v>
      </c>
      <c r="F53" s="2" t="s">
        <v>8</v>
      </c>
      <c r="G53" s="2" t="s">
        <v>8</v>
      </c>
      <c r="H53" s="2" t="s">
        <v>9</v>
      </c>
      <c r="I53" s="2" t="s">
        <v>10</v>
      </c>
      <c r="J53" s="2" t="s">
        <v>11</v>
      </c>
      <c r="K53" s="2" t="s">
        <v>12</v>
      </c>
      <c r="L53" s="2" t="s">
        <v>11</v>
      </c>
      <c r="M53" s="2" t="s">
        <v>12</v>
      </c>
      <c r="N53" s="2" t="s">
        <v>12</v>
      </c>
      <c r="O53" s="2" t="s">
        <v>11</v>
      </c>
      <c r="P53" s="2" t="s">
        <v>12</v>
      </c>
      <c r="Q53" s="2" t="s">
        <v>11</v>
      </c>
      <c r="R53" s="2" t="s">
        <v>11</v>
      </c>
      <c r="S53" s="2" t="s">
        <v>12</v>
      </c>
      <c r="T53" s="2" t="s">
        <v>12</v>
      </c>
      <c r="U53" s="2" t="s">
        <v>11</v>
      </c>
      <c r="V53" s="2" t="s">
        <v>12</v>
      </c>
      <c r="W53" s="2" t="s">
        <v>11</v>
      </c>
      <c r="X53" s="2" t="s">
        <v>12</v>
      </c>
    </row>
    <row r="54" spans="2:24" ht="144" x14ac:dyDescent="0.25">
      <c r="B54" s="6" t="s">
        <v>13</v>
      </c>
      <c r="C54" s="8"/>
      <c r="D54" s="9"/>
      <c r="E54" s="9" t="s">
        <v>38</v>
      </c>
      <c r="F54" s="9" t="s">
        <v>39</v>
      </c>
      <c r="G54" s="9" t="s">
        <v>40</v>
      </c>
      <c r="H54" s="9" t="s">
        <v>14</v>
      </c>
      <c r="I54" s="9" t="s">
        <v>14</v>
      </c>
      <c r="J54" s="9" t="s">
        <v>15</v>
      </c>
      <c r="K54" s="9" t="s">
        <v>15</v>
      </c>
      <c r="L54" s="9" t="s">
        <v>16</v>
      </c>
      <c r="M54" s="9" t="s">
        <v>17</v>
      </c>
      <c r="N54" s="9" t="s">
        <v>18</v>
      </c>
      <c r="O54" s="9" t="s">
        <v>19</v>
      </c>
      <c r="P54" s="9" t="s">
        <v>19</v>
      </c>
      <c r="Q54" s="9" t="s">
        <v>20</v>
      </c>
      <c r="R54" s="9" t="s">
        <v>21</v>
      </c>
      <c r="S54" s="9" t="s">
        <v>22</v>
      </c>
      <c r="T54" s="9" t="s">
        <v>21</v>
      </c>
      <c r="U54" s="9" t="s">
        <v>23</v>
      </c>
      <c r="V54" s="9" t="s">
        <v>23</v>
      </c>
      <c r="W54" s="9" t="s">
        <v>24</v>
      </c>
      <c r="X54" s="9" t="s">
        <v>24</v>
      </c>
    </row>
    <row r="55" spans="2:24" x14ac:dyDescent="0.25">
      <c r="B55" s="3" t="s">
        <v>1</v>
      </c>
      <c r="C55" s="11" t="s">
        <v>25</v>
      </c>
      <c r="D55" s="11" t="s">
        <v>25</v>
      </c>
      <c r="E55" s="11" t="s">
        <v>25</v>
      </c>
      <c r="F55" s="11" t="s">
        <v>25</v>
      </c>
      <c r="G55" s="11" t="s">
        <v>25</v>
      </c>
      <c r="H55" s="11" t="s">
        <v>26</v>
      </c>
      <c r="I55" s="11" t="s">
        <v>26</v>
      </c>
      <c r="J55" s="11" t="s">
        <v>27</v>
      </c>
      <c r="K55" s="11" t="s">
        <v>27</v>
      </c>
      <c r="L55" s="11" t="s">
        <v>28</v>
      </c>
      <c r="M55" s="11" t="s">
        <v>28</v>
      </c>
      <c r="N55" s="11" t="s">
        <v>29</v>
      </c>
      <c r="O55" s="11" t="s">
        <v>28</v>
      </c>
      <c r="P55" s="11" t="s">
        <v>28</v>
      </c>
      <c r="Q55" s="11" t="s">
        <v>30</v>
      </c>
      <c r="R55" s="11" t="s">
        <v>31</v>
      </c>
      <c r="S55" s="11" t="s">
        <v>30</v>
      </c>
      <c r="T55" s="11" t="s">
        <v>31</v>
      </c>
      <c r="U55" s="11" t="s">
        <v>32</v>
      </c>
      <c r="V55" s="11" t="s">
        <v>32</v>
      </c>
      <c r="W55" s="11" t="s">
        <v>33</v>
      </c>
      <c r="X55" s="11" t="s">
        <v>33</v>
      </c>
    </row>
    <row r="56" spans="2:24" x14ac:dyDescent="0.25">
      <c r="B56" s="28">
        <v>44409</v>
      </c>
      <c r="C56" s="12">
        <v>373.52563636363635</v>
      </c>
      <c r="D56" s="12">
        <v>312.63580000000002</v>
      </c>
      <c r="E56" s="12">
        <v>317.1275</v>
      </c>
      <c r="F56" s="12">
        <v>309.64133333333331</v>
      </c>
      <c r="G56" s="12">
        <v>0</v>
      </c>
      <c r="H56" s="4">
        <v>0</v>
      </c>
      <c r="I56" s="4">
        <v>0</v>
      </c>
      <c r="J56" s="4">
        <v>482</v>
      </c>
      <c r="K56" s="4">
        <v>219</v>
      </c>
      <c r="L56" s="4">
        <v>0</v>
      </c>
      <c r="M56" s="4">
        <v>0</v>
      </c>
      <c r="N56" s="29">
        <f>IF(M56=0,0,M56/K56)</f>
        <v>0</v>
      </c>
      <c r="O56" s="4">
        <v>5</v>
      </c>
      <c r="P56" s="4">
        <v>9</v>
      </c>
      <c r="Q56" s="29">
        <f>IF(O56=0,0,O56/J56)</f>
        <v>1.0373443983402489E-2</v>
      </c>
      <c r="R56" s="29">
        <f>IF(L56=0,0,L56/J56)</f>
        <v>0</v>
      </c>
      <c r="S56" s="29">
        <f>IF(P56=0,0,P56/K56)</f>
        <v>4.1095890410958902E-2</v>
      </c>
      <c r="T56" s="29">
        <f>IF(N56=0,0,N56/K56)</f>
        <v>0</v>
      </c>
      <c r="U56" s="12">
        <v>0</v>
      </c>
      <c r="V56" s="12">
        <v>0</v>
      </c>
      <c r="W56" s="12">
        <f>100-U56</f>
        <v>100</v>
      </c>
      <c r="X56" s="12">
        <f>100-V56</f>
        <v>100</v>
      </c>
    </row>
    <row r="57" spans="2:24" x14ac:dyDescent="0.25">
      <c r="B57" s="28">
        <v>44410</v>
      </c>
      <c r="C57" s="12">
        <v>446.55380000000002</v>
      </c>
      <c r="D57" s="12">
        <v>283.39733333333334</v>
      </c>
      <c r="E57" s="12">
        <v>255.01700000000002</v>
      </c>
      <c r="F57" s="12">
        <v>311.77766666666668</v>
      </c>
      <c r="G57" s="12">
        <v>0</v>
      </c>
      <c r="H57" s="4">
        <v>0</v>
      </c>
      <c r="I57" s="4">
        <v>0</v>
      </c>
      <c r="J57" s="4">
        <v>327</v>
      </c>
      <c r="K57" s="4">
        <v>187</v>
      </c>
      <c r="L57" s="4">
        <v>0</v>
      </c>
      <c r="M57" s="4">
        <v>0</v>
      </c>
      <c r="N57" s="29">
        <f t="shared" ref="N57:N86" si="15">IF(M57=0,0,M57/K57)</f>
        <v>0</v>
      </c>
      <c r="O57" s="4">
        <v>8</v>
      </c>
      <c r="P57" s="4">
        <v>10</v>
      </c>
      <c r="Q57" s="29">
        <f t="shared" ref="Q57:Q84" si="16">IF(O57=0,0,O57/J57)</f>
        <v>2.4464831804281346E-2</v>
      </c>
      <c r="R57" s="29">
        <f t="shared" ref="R57:R84" si="17">IF(L57=0,0,L57/J57)</f>
        <v>0</v>
      </c>
      <c r="S57" s="29">
        <f t="shared" ref="S57:S84" si="18">IF(P57=0,0,P57/K57)</f>
        <v>5.3475935828877004E-2</v>
      </c>
      <c r="T57" s="29">
        <f t="shared" ref="T57:T84" si="19">IF(N57=0,0,N57/K57)</f>
        <v>0</v>
      </c>
      <c r="U57" s="12">
        <v>0</v>
      </c>
      <c r="V57" s="12">
        <v>0</v>
      </c>
      <c r="W57" s="12">
        <f t="shared" ref="W57:W84" si="20">100-U57</f>
        <v>100</v>
      </c>
      <c r="X57" s="12">
        <f t="shared" ref="X57:X84" si="21">100-V57</f>
        <v>100</v>
      </c>
    </row>
    <row r="58" spans="2:24" x14ac:dyDescent="0.25">
      <c r="B58" s="28">
        <v>44411</v>
      </c>
      <c r="C58" s="12">
        <v>915.30512499999998</v>
      </c>
      <c r="D58" s="12">
        <v>230.06980000000004</v>
      </c>
      <c r="E58" s="12">
        <v>274.28300000000002</v>
      </c>
      <c r="F58" s="12">
        <v>163.75</v>
      </c>
      <c r="G58" s="12">
        <v>0</v>
      </c>
      <c r="H58" s="4">
        <v>0</v>
      </c>
      <c r="I58" s="4">
        <v>0</v>
      </c>
      <c r="J58" s="4">
        <v>470</v>
      </c>
      <c r="K58" s="4">
        <v>189</v>
      </c>
      <c r="L58" s="4">
        <v>0</v>
      </c>
      <c r="M58" s="4">
        <v>0</v>
      </c>
      <c r="N58" s="29">
        <f t="shared" si="15"/>
        <v>0</v>
      </c>
      <c r="O58" s="4">
        <v>20</v>
      </c>
      <c r="P58" s="4">
        <v>10</v>
      </c>
      <c r="Q58" s="29">
        <f t="shared" si="16"/>
        <v>4.2553191489361701E-2</v>
      </c>
      <c r="R58" s="29">
        <f t="shared" si="17"/>
        <v>0</v>
      </c>
      <c r="S58" s="29">
        <f t="shared" si="18"/>
        <v>5.2910052910052907E-2</v>
      </c>
      <c r="T58" s="29">
        <f t="shared" si="19"/>
        <v>0</v>
      </c>
      <c r="U58" s="12">
        <v>0</v>
      </c>
      <c r="V58" s="12">
        <v>0</v>
      </c>
      <c r="W58" s="12">
        <f t="shared" si="20"/>
        <v>100</v>
      </c>
      <c r="X58" s="12">
        <f t="shared" si="21"/>
        <v>100</v>
      </c>
    </row>
    <row r="59" spans="2:24" x14ac:dyDescent="0.25">
      <c r="B59" s="28">
        <v>44412</v>
      </c>
      <c r="C59" s="12">
        <v>310.43800000000005</v>
      </c>
      <c r="D59" s="12">
        <v>211.35550000000001</v>
      </c>
      <c r="E59" s="12">
        <v>242.08500000000001</v>
      </c>
      <c r="F59" s="12">
        <v>119.167</v>
      </c>
      <c r="G59" s="12">
        <v>0</v>
      </c>
      <c r="H59" s="4">
        <v>0</v>
      </c>
      <c r="I59" s="4">
        <v>0</v>
      </c>
      <c r="J59" s="4">
        <v>568</v>
      </c>
      <c r="K59" s="4">
        <v>313</v>
      </c>
      <c r="L59" s="4">
        <v>0</v>
      </c>
      <c r="M59" s="4">
        <v>0</v>
      </c>
      <c r="N59" s="29">
        <f t="shared" si="15"/>
        <v>0</v>
      </c>
      <c r="O59" s="4">
        <v>6</v>
      </c>
      <c r="P59" s="4">
        <v>9</v>
      </c>
      <c r="Q59" s="29">
        <f t="shared" si="16"/>
        <v>1.0563380281690141E-2</v>
      </c>
      <c r="R59" s="29">
        <f t="shared" si="17"/>
        <v>0</v>
      </c>
      <c r="S59" s="29">
        <f t="shared" si="18"/>
        <v>2.8753993610223641E-2</v>
      </c>
      <c r="T59" s="29">
        <f t="shared" si="19"/>
        <v>0</v>
      </c>
      <c r="U59" s="12">
        <v>0</v>
      </c>
      <c r="V59" s="12">
        <v>0</v>
      </c>
      <c r="W59" s="12">
        <f t="shared" si="20"/>
        <v>100</v>
      </c>
      <c r="X59" s="12">
        <f t="shared" si="21"/>
        <v>100</v>
      </c>
    </row>
    <row r="60" spans="2:24" x14ac:dyDescent="0.25">
      <c r="B60" s="28">
        <v>44413</v>
      </c>
      <c r="C60" s="12">
        <v>513.0817777777778</v>
      </c>
      <c r="D60" s="12">
        <v>528.97919999999999</v>
      </c>
      <c r="E60" s="12">
        <v>282.03899999999999</v>
      </c>
      <c r="F60" s="12">
        <v>693.60600000000011</v>
      </c>
      <c r="G60" s="12">
        <v>0</v>
      </c>
      <c r="H60" s="4">
        <v>0</v>
      </c>
      <c r="I60" s="4">
        <v>0</v>
      </c>
      <c r="J60" s="4">
        <v>532</v>
      </c>
      <c r="K60" s="4">
        <v>324</v>
      </c>
      <c r="L60" s="4">
        <v>0</v>
      </c>
      <c r="M60" s="4">
        <v>0</v>
      </c>
      <c r="N60" s="29">
        <f t="shared" si="15"/>
        <v>0</v>
      </c>
      <c r="O60" s="4">
        <v>7</v>
      </c>
      <c r="P60" s="4">
        <v>9</v>
      </c>
      <c r="Q60" s="29">
        <f t="shared" si="16"/>
        <v>1.3157894736842105E-2</v>
      </c>
      <c r="R60" s="29">
        <f t="shared" si="17"/>
        <v>0</v>
      </c>
      <c r="S60" s="29">
        <f t="shared" si="18"/>
        <v>2.7777777777777776E-2</v>
      </c>
      <c r="T60" s="29">
        <f t="shared" si="19"/>
        <v>0</v>
      </c>
      <c r="U60" s="12">
        <v>0</v>
      </c>
      <c r="V60" s="12">
        <v>0</v>
      </c>
      <c r="W60" s="12">
        <f t="shared" si="20"/>
        <v>100</v>
      </c>
      <c r="X60" s="12">
        <f t="shared" si="21"/>
        <v>100</v>
      </c>
    </row>
    <row r="61" spans="2:24" x14ac:dyDescent="0.25">
      <c r="B61" s="19">
        <v>44414</v>
      </c>
      <c r="C61" s="12">
        <v>323.41720000000004</v>
      </c>
      <c r="D61" s="12">
        <v>242.89666666666668</v>
      </c>
      <c r="E61" s="12">
        <v>282.42849999999999</v>
      </c>
      <c r="F61" s="12">
        <v>163.833</v>
      </c>
      <c r="G61" s="12">
        <v>0</v>
      </c>
      <c r="H61" s="4">
        <v>0</v>
      </c>
      <c r="I61" s="4">
        <v>0</v>
      </c>
      <c r="J61" s="4">
        <v>405</v>
      </c>
      <c r="K61" s="4">
        <v>293</v>
      </c>
      <c r="L61" s="4">
        <v>0</v>
      </c>
      <c r="M61" s="4">
        <v>0</v>
      </c>
      <c r="N61" s="29">
        <f t="shared" si="15"/>
        <v>0</v>
      </c>
      <c r="O61" s="4">
        <v>9</v>
      </c>
      <c r="P61" s="4">
        <v>9</v>
      </c>
      <c r="Q61" s="29">
        <f t="shared" si="16"/>
        <v>2.2222222222222223E-2</v>
      </c>
      <c r="R61" s="29">
        <f t="shared" si="17"/>
        <v>0</v>
      </c>
      <c r="S61" s="29">
        <f t="shared" si="18"/>
        <v>3.0716723549488054E-2</v>
      </c>
      <c r="T61" s="29">
        <f t="shared" si="19"/>
        <v>0</v>
      </c>
      <c r="U61" s="12">
        <v>0</v>
      </c>
      <c r="V61" s="12">
        <v>0</v>
      </c>
      <c r="W61" s="12">
        <f t="shared" si="20"/>
        <v>100</v>
      </c>
      <c r="X61" s="12">
        <f t="shared" si="21"/>
        <v>100</v>
      </c>
    </row>
    <row r="62" spans="2:24" x14ac:dyDescent="0.25">
      <c r="B62" s="19">
        <v>44415</v>
      </c>
      <c r="C62" s="12">
        <v>295.494125</v>
      </c>
      <c r="D62" s="12">
        <v>256.14833333333331</v>
      </c>
      <c r="E62" s="12">
        <v>293.22249999999997</v>
      </c>
      <c r="F62" s="12">
        <v>182</v>
      </c>
      <c r="G62" s="12">
        <v>0</v>
      </c>
      <c r="H62" s="4">
        <v>0</v>
      </c>
      <c r="I62" s="4">
        <v>0</v>
      </c>
      <c r="J62" s="4">
        <v>481</v>
      </c>
      <c r="K62" s="4">
        <v>333</v>
      </c>
      <c r="L62" s="4">
        <v>0</v>
      </c>
      <c r="M62" s="4">
        <v>0</v>
      </c>
      <c r="N62" s="29">
        <f t="shared" si="15"/>
        <v>0</v>
      </c>
      <c r="O62" s="4">
        <v>5</v>
      </c>
      <c r="P62" s="4">
        <v>67</v>
      </c>
      <c r="Q62" s="29">
        <f t="shared" si="16"/>
        <v>1.0395010395010396E-2</v>
      </c>
      <c r="R62" s="29">
        <f t="shared" si="17"/>
        <v>0</v>
      </c>
      <c r="S62" s="29">
        <f t="shared" si="18"/>
        <v>0.20120120120120119</v>
      </c>
      <c r="T62" s="29">
        <f t="shared" si="19"/>
        <v>0</v>
      </c>
      <c r="U62" s="12">
        <v>0</v>
      </c>
      <c r="V62" s="12">
        <v>0</v>
      </c>
      <c r="W62" s="12">
        <f t="shared" si="20"/>
        <v>100</v>
      </c>
      <c r="X62" s="12">
        <f t="shared" si="21"/>
        <v>100</v>
      </c>
    </row>
    <row r="63" spans="2:24" x14ac:dyDescent="0.25">
      <c r="B63" s="28">
        <v>44416</v>
      </c>
      <c r="C63" s="12">
        <v>530.17366666666669</v>
      </c>
      <c r="D63" s="12">
        <v>703.43200000000002</v>
      </c>
      <c r="E63" s="12">
        <v>321.29250000000002</v>
      </c>
      <c r="F63" s="12">
        <v>1085.5715</v>
      </c>
      <c r="G63" s="12">
        <v>0</v>
      </c>
      <c r="H63" s="4">
        <v>0</v>
      </c>
      <c r="I63" s="4">
        <v>0</v>
      </c>
      <c r="J63" s="4">
        <v>430</v>
      </c>
      <c r="K63" s="4">
        <v>287</v>
      </c>
      <c r="L63" s="4">
        <v>0</v>
      </c>
      <c r="M63" s="4">
        <v>0</v>
      </c>
      <c r="N63" s="29">
        <f t="shared" si="15"/>
        <v>0</v>
      </c>
      <c r="O63" s="4">
        <v>4</v>
      </c>
      <c r="P63" s="4">
        <v>9</v>
      </c>
      <c r="Q63" s="29">
        <f t="shared" si="16"/>
        <v>9.3023255813953487E-3</v>
      </c>
      <c r="R63" s="29">
        <f t="shared" si="17"/>
        <v>0</v>
      </c>
      <c r="S63" s="29">
        <f t="shared" si="18"/>
        <v>3.1358885017421602E-2</v>
      </c>
      <c r="T63" s="29">
        <f t="shared" si="19"/>
        <v>0</v>
      </c>
      <c r="U63" s="12">
        <v>0</v>
      </c>
      <c r="V63" s="12">
        <v>0</v>
      </c>
      <c r="W63" s="12">
        <f t="shared" si="20"/>
        <v>100</v>
      </c>
      <c r="X63" s="12">
        <f t="shared" si="21"/>
        <v>100</v>
      </c>
    </row>
    <row r="64" spans="2:24" x14ac:dyDescent="0.25">
      <c r="B64" s="28">
        <v>44417</v>
      </c>
      <c r="C64" s="12">
        <v>297.7022</v>
      </c>
      <c r="D64" s="12">
        <v>228.95500000000001</v>
      </c>
      <c r="E64" s="12">
        <v>274.9325</v>
      </c>
      <c r="F64" s="12">
        <v>137</v>
      </c>
      <c r="G64" s="12">
        <v>0</v>
      </c>
      <c r="H64" s="4">
        <v>0</v>
      </c>
      <c r="I64" s="4">
        <v>0</v>
      </c>
      <c r="J64" s="4">
        <v>397</v>
      </c>
      <c r="K64" s="4">
        <v>287</v>
      </c>
      <c r="L64" s="4">
        <v>0</v>
      </c>
      <c r="M64" s="4">
        <v>0</v>
      </c>
      <c r="N64" s="29">
        <f t="shared" si="15"/>
        <v>0</v>
      </c>
      <c r="O64" s="4">
        <v>7</v>
      </c>
      <c r="P64" s="4">
        <v>12</v>
      </c>
      <c r="Q64" s="29">
        <f t="shared" si="16"/>
        <v>1.7632241813602016E-2</v>
      </c>
      <c r="R64" s="29">
        <f t="shared" si="17"/>
        <v>0</v>
      </c>
      <c r="S64" s="29">
        <f t="shared" si="18"/>
        <v>4.1811846689895474E-2</v>
      </c>
      <c r="T64" s="29">
        <f t="shared" si="19"/>
        <v>0</v>
      </c>
      <c r="U64" s="12">
        <v>0</v>
      </c>
      <c r="V64" s="12">
        <v>0</v>
      </c>
      <c r="W64" s="12">
        <f t="shared" si="20"/>
        <v>100</v>
      </c>
      <c r="X64" s="12">
        <f t="shared" si="21"/>
        <v>100</v>
      </c>
    </row>
    <row r="65" spans="2:24" x14ac:dyDescent="0.25">
      <c r="B65" s="28">
        <v>44418</v>
      </c>
      <c r="C65" s="12">
        <v>388.52057142857149</v>
      </c>
      <c r="D65" s="12">
        <v>242.90333333333334</v>
      </c>
      <c r="E65" s="12">
        <v>305.755</v>
      </c>
      <c r="F65" s="12">
        <v>117.2</v>
      </c>
      <c r="G65" s="12">
        <v>0</v>
      </c>
      <c r="H65" s="4">
        <v>0</v>
      </c>
      <c r="I65" s="4">
        <v>0</v>
      </c>
      <c r="J65" s="4">
        <v>493</v>
      </c>
      <c r="K65" s="4">
        <v>289</v>
      </c>
      <c r="L65" s="4">
        <v>0</v>
      </c>
      <c r="M65" s="4">
        <v>0</v>
      </c>
      <c r="N65" s="29">
        <f t="shared" si="15"/>
        <v>0</v>
      </c>
      <c r="O65" s="4">
        <v>11</v>
      </c>
      <c r="P65" s="4">
        <v>10</v>
      </c>
      <c r="Q65" s="29">
        <f t="shared" si="16"/>
        <v>2.231237322515213E-2</v>
      </c>
      <c r="R65" s="29">
        <f t="shared" si="17"/>
        <v>0</v>
      </c>
      <c r="S65" s="29">
        <f t="shared" si="18"/>
        <v>3.4602076124567477E-2</v>
      </c>
      <c r="T65" s="29">
        <f t="shared" si="19"/>
        <v>0</v>
      </c>
      <c r="U65" s="12">
        <v>0</v>
      </c>
      <c r="V65" s="12">
        <v>0</v>
      </c>
      <c r="W65" s="12">
        <f t="shared" si="20"/>
        <v>100</v>
      </c>
      <c r="X65" s="12">
        <f t="shared" si="21"/>
        <v>100</v>
      </c>
    </row>
    <row r="66" spans="2:24" x14ac:dyDescent="0.25">
      <c r="B66" s="28">
        <v>44419</v>
      </c>
      <c r="C66" s="12">
        <v>415.85630000000003</v>
      </c>
      <c r="D66" s="12">
        <v>297.08833333333331</v>
      </c>
      <c r="E66" s="12">
        <v>296.25066666666663</v>
      </c>
      <c r="F66" s="12">
        <v>297.92599999999999</v>
      </c>
      <c r="G66" s="12">
        <v>0</v>
      </c>
      <c r="H66" s="4">
        <v>0</v>
      </c>
      <c r="I66" s="4">
        <v>0</v>
      </c>
      <c r="J66" s="4">
        <v>593</v>
      </c>
      <c r="K66" s="4">
        <v>396</v>
      </c>
      <c r="L66" s="4">
        <v>0</v>
      </c>
      <c r="M66" s="4">
        <v>0</v>
      </c>
      <c r="N66" s="29">
        <f t="shared" si="15"/>
        <v>0</v>
      </c>
      <c r="O66" s="4">
        <v>6</v>
      </c>
      <c r="P66" s="4">
        <v>10</v>
      </c>
      <c r="Q66" s="29">
        <f t="shared" si="16"/>
        <v>1.0118043844856661E-2</v>
      </c>
      <c r="R66" s="29">
        <f t="shared" si="17"/>
        <v>0</v>
      </c>
      <c r="S66" s="29">
        <f t="shared" si="18"/>
        <v>2.5252525252525252E-2</v>
      </c>
      <c r="T66" s="29">
        <f t="shared" si="19"/>
        <v>0</v>
      </c>
      <c r="U66" s="12">
        <v>0</v>
      </c>
      <c r="V66" s="12">
        <v>0</v>
      </c>
      <c r="W66" s="12">
        <f t="shared" si="20"/>
        <v>100</v>
      </c>
      <c r="X66" s="12">
        <f t="shared" si="21"/>
        <v>100</v>
      </c>
    </row>
    <row r="67" spans="2:24" x14ac:dyDescent="0.25">
      <c r="B67" s="28">
        <v>44420</v>
      </c>
      <c r="C67" s="12">
        <v>312.17099999999999</v>
      </c>
      <c r="D67" s="12">
        <v>251.91066666666666</v>
      </c>
      <c r="E67" s="12">
        <v>293.36599999999999</v>
      </c>
      <c r="F67" s="12">
        <v>169</v>
      </c>
      <c r="G67" s="12">
        <v>0</v>
      </c>
      <c r="H67" s="4">
        <v>0</v>
      </c>
      <c r="I67" s="4">
        <v>0</v>
      </c>
      <c r="J67" s="4">
        <v>428</v>
      </c>
      <c r="K67" s="4">
        <v>299</v>
      </c>
      <c r="L67" s="4">
        <v>0</v>
      </c>
      <c r="M67" s="4">
        <v>0</v>
      </c>
      <c r="N67" s="29">
        <f t="shared" si="15"/>
        <v>0</v>
      </c>
      <c r="O67" s="4">
        <v>9</v>
      </c>
      <c r="P67" s="4">
        <v>9</v>
      </c>
      <c r="Q67" s="29">
        <f t="shared" si="16"/>
        <v>2.1028037383177569E-2</v>
      </c>
      <c r="R67" s="29">
        <f t="shared" si="17"/>
        <v>0</v>
      </c>
      <c r="S67" s="29">
        <f t="shared" si="18"/>
        <v>3.0100334448160536E-2</v>
      </c>
      <c r="T67" s="29">
        <f t="shared" si="19"/>
        <v>0</v>
      </c>
      <c r="U67" s="12">
        <v>0</v>
      </c>
      <c r="V67" s="12">
        <v>0</v>
      </c>
      <c r="W67" s="12">
        <f t="shared" si="20"/>
        <v>100</v>
      </c>
      <c r="X67" s="12">
        <f t="shared" si="21"/>
        <v>100</v>
      </c>
    </row>
    <row r="68" spans="2:24" x14ac:dyDescent="0.25">
      <c r="B68" s="19">
        <v>44421</v>
      </c>
      <c r="C68" s="12">
        <v>292.54575</v>
      </c>
      <c r="D68" s="12">
        <v>306.12800000000004</v>
      </c>
      <c r="E68" s="12">
        <v>306.12800000000004</v>
      </c>
      <c r="F68" s="12">
        <v>0</v>
      </c>
      <c r="G68" s="12">
        <v>0</v>
      </c>
      <c r="H68" s="4">
        <v>0</v>
      </c>
      <c r="I68" s="4">
        <v>0</v>
      </c>
      <c r="J68" s="4">
        <v>319</v>
      </c>
      <c r="K68" s="4">
        <v>197</v>
      </c>
      <c r="L68" s="4">
        <v>0</v>
      </c>
      <c r="M68" s="4">
        <v>0</v>
      </c>
      <c r="N68" s="29">
        <f t="shared" si="15"/>
        <v>0</v>
      </c>
      <c r="O68" s="4">
        <v>5</v>
      </c>
      <c r="P68" s="4">
        <v>9</v>
      </c>
      <c r="Q68" s="29">
        <f t="shared" si="16"/>
        <v>1.5673981191222569E-2</v>
      </c>
      <c r="R68" s="29">
        <f t="shared" si="17"/>
        <v>0</v>
      </c>
      <c r="S68" s="29">
        <f t="shared" si="18"/>
        <v>4.5685279187817257E-2</v>
      </c>
      <c r="T68" s="29">
        <f t="shared" si="19"/>
        <v>0</v>
      </c>
      <c r="U68" s="12">
        <v>0</v>
      </c>
      <c r="V68" s="12">
        <v>0</v>
      </c>
      <c r="W68" s="12">
        <f t="shared" si="20"/>
        <v>100</v>
      </c>
      <c r="X68" s="12">
        <f t="shared" si="21"/>
        <v>100</v>
      </c>
    </row>
    <row r="69" spans="2:24" x14ac:dyDescent="0.25">
      <c r="B69" s="19">
        <v>44422</v>
      </c>
      <c r="C69" s="12">
        <v>351.79059999999998</v>
      </c>
      <c r="D69" s="12">
        <v>348.86099999999999</v>
      </c>
      <c r="E69" s="12">
        <v>348.86099999999999</v>
      </c>
      <c r="F69" s="12">
        <v>0</v>
      </c>
      <c r="G69" s="12">
        <v>0</v>
      </c>
      <c r="H69" s="4">
        <v>0</v>
      </c>
      <c r="I69" s="4">
        <v>0</v>
      </c>
      <c r="J69" s="4">
        <v>412</v>
      </c>
      <c r="K69" s="4">
        <v>281</v>
      </c>
      <c r="L69" s="4">
        <v>0</v>
      </c>
      <c r="M69" s="4">
        <v>0</v>
      </c>
      <c r="N69" s="29">
        <f t="shared" si="15"/>
        <v>0</v>
      </c>
      <c r="O69" s="4">
        <v>2</v>
      </c>
      <c r="P69" s="4">
        <v>10</v>
      </c>
      <c r="Q69" s="29">
        <f t="shared" si="16"/>
        <v>4.8543689320388345E-3</v>
      </c>
      <c r="R69" s="29">
        <f t="shared" si="17"/>
        <v>0</v>
      </c>
      <c r="S69" s="29">
        <f t="shared" si="18"/>
        <v>3.5587188612099648E-2</v>
      </c>
      <c r="T69" s="29">
        <f t="shared" si="19"/>
        <v>0</v>
      </c>
      <c r="U69" s="12">
        <v>0</v>
      </c>
      <c r="V69" s="12">
        <v>0</v>
      </c>
      <c r="W69" s="12">
        <f t="shared" si="20"/>
        <v>100</v>
      </c>
      <c r="X69" s="12">
        <f t="shared" si="21"/>
        <v>100</v>
      </c>
    </row>
    <row r="70" spans="2:24" x14ac:dyDescent="0.25">
      <c r="B70" s="28">
        <v>44423</v>
      </c>
      <c r="C70" s="12">
        <v>336.93914285714283</v>
      </c>
      <c r="D70" s="12">
        <v>188.26100000000002</v>
      </c>
      <c r="E70" s="12">
        <v>200.45125000000002</v>
      </c>
      <c r="F70" s="12">
        <v>139.5</v>
      </c>
      <c r="G70" s="12">
        <v>0</v>
      </c>
      <c r="H70" s="4">
        <v>0</v>
      </c>
      <c r="I70" s="4">
        <v>0</v>
      </c>
      <c r="J70" s="4">
        <v>417</v>
      </c>
      <c r="K70" s="4">
        <v>287</v>
      </c>
      <c r="L70" s="4">
        <v>0</v>
      </c>
      <c r="M70" s="4">
        <v>0</v>
      </c>
      <c r="N70" s="29">
        <f t="shared" si="15"/>
        <v>0</v>
      </c>
      <c r="O70" s="4">
        <v>2</v>
      </c>
      <c r="P70" s="4">
        <v>9</v>
      </c>
      <c r="Q70" s="29">
        <f t="shared" si="16"/>
        <v>4.7961630695443642E-3</v>
      </c>
      <c r="R70" s="29">
        <f t="shared" si="17"/>
        <v>0</v>
      </c>
      <c r="S70" s="29">
        <f t="shared" si="18"/>
        <v>3.1358885017421602E-2</v>
      </c>
      <c r="T70" s="29">
        <f t="shared" si="19"/>
        <v>0</v>
      </c>
      <c r="U70" s="12">
        <v>0</v>
      </c>
      <c r="V70" s="12">
        <v>0</v>
      </c>
      <c r="W70" s="12">
        <f t="shared" si="20"/>
        <v>100</v>
      </c>
      <c r="X70" s="12">
        <f t="shared" si="21"/>
        <v>100</v>
      </c>
    </row>
    <row r="71" spans="2:24" x14ac:dyDescent="0.25">
      <c r="B71" s="28">
        <v>44424</v>
      </c>
      <c r="C71" s="12">
        <v>337.28500000000003</v>
      </c>
      <c r="D71" s="12">
        <v>272.43466666666666</v>
      </c>
      <c r="E71" s="12">
        <v>284.15199999999999</v>
      </c>
      <c r="F71" s="12">
        <v>249</v>
      </c>
      <c r="G71" s="12">
        <v>0</v>
      </c>
      <c r="H71" s="4">
        <v>0</v>
      </c>
      <c r="I71" s="4">
        <v>0</v>
      </c>
      <c r="J71" s="4">
        <v>419</v>
      </c>
      <c r="K71" s="4">
        <v>302</v>
      </c>
      <c r="L71" s="4">
        <v>0</v>
      </c>
      <c r="M71" s="4">
        <v>0</v>
      </c>
      <c r="N71" s="29">
        <f t="shared" si="15"/>
        <v>0</v>
      </c>
      <c r="O71" s="4">
        <v>5</v>
      </c>
      <c r="P71" s="4">
        <v>9</v>
      </c>
      <c r="Q71" s="29">
        <f t="shared" si="16"/>
        <v>1.1933174224343675E-2</v>
      </c>
      <c r="R71" s="29">
        <f t="shared" si="17"/>
        <v>0</v>
      </c>
      <c r="S71" s="29">
        <f t="shared" si="18"/>
        <v>2.9801324503311258E-2</v>
      </c>
      <c r="T71" s="29">
        <f t="shared" si="19"/>
        <v>0</v>
      </c>
      <c r="U71" s="12">
        <v>0</v>
      </c>
      <c r="V71" s="12">
        <v>0</v>
      </c>
      <c r="W71" s="12">
        <f t="shared" si="20"/>
        <v>100</v>
      </c>
      <c r="X71" s="12">
        <f t="shared" si="21"/>
        <v>100</v>
      </c>
    </row>
    <row r="72" spans="2:24" x14ac:dyDescent="0.25">
      <c r="B72" s="28">
        <v>44425</v>
      </c>
      <c r="C72" s="12">
        <v>385.93979999999999</v>
      </c>
      <c r="D72" s="12">
        <v>348.39866666666666</v>
      </c>
      <c r="E72" s="12">
        <v>458.09799999999996</v>
      </c>
      <c r="F72" s="12">
        <v>129</v>
      </c>
      <c r="G72" s="12">
        <v>0</v>
      </c>
      <c r="H72" s="4">
        <v>0</v>
      </c>
      <c r="I72" s="4">
        <v>0</v>
      </c>
      <c r="J72" s="4">
        <v>551</v>
      </c>
      <c r="K72" s="4">
        <v>288</v>
      </c>
      <c r="L72" s="4">
        <v>0</v>
      </c>
      <c r="M72" s="4">
        <v>0</v>
      </c>
      <c r="N72" s="29">
        <f t="shared" si="15"/>
        <v>0</v>
      </c>
      <c r="O72" s="4">
        <v>0</v>
      </c>
      <c r="P72" s="4">
        <v>9</v>
      </c>
      <c r="Q72" s="29">
        <f t="shared" si="16"/>
        <v>0</v>
      </c>
      <c r="R72" s="29">
        <f t="shared" si="17"/>
        <v>0</v>
      </c>
      <c r="S72" s="29">
        <f t="shared" si="18"/>
        <v>3.125E-2</v>
      </c>
      <c r="T72" s="29">
        <f t="shared" si="19"/>
        <v>0</v>
      </c>
      <c r="U72" s="12">
        <v>0</v>
      </c>
      <c r="V72" s="12">
        <v>0</v>
      </c>
      <c r="W72" s="12">
        <f t="shared" si="20"/>
        <v>100</v>
      </c>
      <c r="X72" s="12">
        <f t="shared" si="21"/>
        <v>100</v>
      </c>
    </row>
    <row r="73" spans="2:24" x14ac:dyDescent="0.25">
      <c r="B73" s="28">
        <v>44426</v>
      </c>
      <c r="C73" s="12">
        <v>415.03420000000006</v>
      </c>
      <c r="D73" s="12">
        <v>494.39100000000002</v>
      </c>
      <c r="E73" s="12">
        <v>494.39100000000002</v>
      </c>
      <c r="F73" s="12">
        <v>0</v>
      </c>
      <c r="G73" s="12">
        <v>0</v>
      </c>
      <c r="H73" s="4">
        <v>0</v>
      </c>
      <c r="I73" s="4">
        <v>0</v>
      </c>
      <c r="J73" s="4">
        <v>457</v>
      </c>
      <c r="K73" s="4">
        <v>214</v>
      </c>
      <c r="L73" s="4">
        <v>0</v>
      </c>
      <c r="M73" s="4">
        <v>0</v>
      </c>
      <c r="N73" s="29">
        <f t="shared" si="15"/>
        <v>0</v>
      </c>
      <c r="O73" s="4">
        <v>2</v>
      </c>
      <c r="P73" s="4">
        <v>10</v>
      </c>
      <c r="Q73" s="29">
        <f t="shared" si="16"/>
        <v>4.3763676148796497E-3</v>
      </c>
      <c r="R73" s="29">
        <f t="shared" si="17"/>
        <v>0</v>
      </c>
      <c r="S73" s="29">
        <f t="shared" si="18"/>
        <v>4.6728971962616821E-2</v>
      </c>
      <c r="T73" s="29">
        <f t="shared" si="19"/>
        <v>0</v>
      </c>
      <c r="U73" s="12">
        <v>0</v>
      </c>
      <c r="V73" s="12">
        <v>0</v>
      </c>
      <c r="W73" s="12">
        <f t="shared" si="20"/>
        <v>100</v>
      </c>
      <c r="X73" s="12">
        <f t="shared" si="21"/>
        <v>100</v>
      </c>
    </row>
    <row r="74" spans="2:24" x14ac:dyDescent="0.25">
      <c r="B74" s="28">
        <v>44427</v>
      </c>
      <c r="C74" s="12">
        <v>395.73580000000004</v>
      </c>
      <c r="D74" s="12">
        <v>375.03133333333335</v>
      </c>
      <c r="E74" s="12">
        <v>456.04700000000003</v>
      </c>
      <c r="F74" s="12">
        <v>213</v>
      </c>
      <c r="G74" s="12">
        <v>0</v>
      </c>
      <c r="H74" s="4">
        <v>0</v>
      </c>
      <c r="I74" s="4">
        <v>0</v>
      </c>
      <c r="J74" s="4">
        <v>539</v>
      </c>
      <c r="K74" s="4">
        <v>284</v>
      </c>
      <c r="L74" s="4">
        <v>0</v>
      </c>
      <c r="M74" s="4">
        <v>0</v>
      </c>
      <c r="N74" s="29">
        <f t="shared" si="15"/>
        <v>0</v>
      </c>
      <c r="O74" s="4">
        <v>7</v>
      </c>
      <c r="P74" s="4">
        <v>10</v>
      </c>
      <c r="Q74" s="29">
        <f t="shared" si="16"/>
        <v>1.2987012987012988E-2</v>
      </c>
      <c r="R74" s="29">
        <f t="shared" si="17"/>
        <v>0</v>
      </c>
      <c r="S74" s="29">
        <f t="shared" si="18"/>
        <v>3.5211267605633804E-2</v>
      </c>
      <c r="T74" s="29">
        <f t="shared" si="19"/>
        <v>0</v>
      </c>
      <c r="U74" s="12">
        <v>0</v>
      </c>
      <c r="V74" s="12">
        <v>0</v>
      </c>
      <c r="W74" s="12">
        <f t="shared" si="20"/>
        <v>100</v>
      </c>
      <c r="X74" s="12">
        <f t="shared" si="21"/>
        <v>100</v>
      </c>
    </row>
    <row r="75" spans="2:24" x14ac:dyDescent="0.25">
      <c r="B75" s="19">
        <v>44428</v>
      </c>
      <c r="C75" s="12">
        <v>410.93574999999998</v>
      </c>
      <c r="D75" s="12">
        <v>545.67900000000009</v>
      </c>
      <c r="E75" s="12">
        <v>545.67900000000009</v>
      </c>
      <c r="F75" s="12">
        <v>0</v>
      </c>
      <c r="G75" s="12">
        <v>0</v>
      </c>
      <c r="H75" s="4">
        <v>0</v>
      </c>
      <c r="I75" s="4">
        <v>0</v>
      </c>
      <c r="J75" s="4">
        <v>298</v>
      </c>
      <c r="K75" s="4">
        <v>190</v>
      </c>
      <c r="L75" s="4">
        <v>0</v>
      </c>
      <c r="M75" s="4">
        <v>0</v>
      </c>
      <c r="N75" s="29">
        <f t="shared" si="15"/>
        <v>0</v>
      </c>
      <c r="O75" s="4">
        <v>5</v>
      </c>
      <c r="P75" s="4">
        <v>10</v>
      </c>
      <c r="Q75" s="29">
        <f t="shared" si="16"/>
        <v>1.6778523489932886E-2</v>
      </c>
      <c r="R75" s="29">
        <f t="shared" si="17"/>
        <v>0</v>
      </c>
      <c r="S75" s="29">
        <f t="shared" si="18"/>
        <v>5.2631578947368418E-2</v>
      </c>
      <c r="T75" s="29">
        <f t="shared" si="19"/>
        <v>0</v>
      </c>
      <c r="U75" s="12">
        <v>0</v>
      </c>
      <c r="V75" s="12">
        <v>0</v>
      </c>
      <c r="W75" s="12">
        <f t="shared" si="20"/>
        <v>100</v>
      </c>
      <c r="X75" s="12">
        <f t="shared" si="21"/>
        <v>100</v>
      </c>
    </row>
    <row r="76" spans="2:24" x14ac:dyDescent="0.25">
      <c r="B76" s="19">
        <v>44429</v>
      </c>
      <c r="C76" s="12">
        <v>402.35720000000003</v>
      </c>
      <c r="D76" s="12">
        <v>373.24700000000001</v>
      </c>
      <c r="E76" s="12">
        <v>492.37049999999999</v>
      </c>
      <c r="F76" s="12">
        <v>135</v>
      </c>
      <c r="G76" s="12">
        <v>0</v>
      </c>
      <c r="H76" s="4">
        <v>0</v>
      </c>
      <c r="I76" s="4">
        <v>0</v>
      </c>
      <c r="J76" s="4">
        <v>464</v>
      </c>
      <c r="K76" s="4">
        <v>285</v>
      </c>
      <c r="L76" s="4">
        <v>0</v>
      </c>
      <c r="M76" s="4">
        <v>0</v>
      </c>
      <c r="N76" s="29">
        <f t="shared" si="15"/>
        <v>0</v>
      </c>
      <c r="O76" s="4">
        <v>3</v>
      </c>
      <c r="P76" s="4">
        <v>9</v>
      </c>
      <c r="Q76" s="29">
        <f t="shared" si="16"/>
        <v>6.4655172413793103E-3</v>
      </c>
      <c r="R76" s="29">
        <f t="shared" si="17"/>
        <v>0</v>
      </c>
      <c r="S76" s="29">
        <f t="shared" si="18"/>
        <v>3.1578947368421054E-2</v>
      </c>
      <c r="T76" s="29">
        <f t="shared" si="19"/>
        <v>0</v>
      </c>
      <c r="U76" s="12">
        <v>0</v>
      </c>
      <c r="V76" s="12">
        <v>0</v>
      </c>
      <c r="W76" s="12">
        <f t="shared" si="20"/>
        <v>100</v>
      </c>
      <c r="X76" s="12">
        <f t="shared" si="21"/>
        <v>100</v>
      </c>
    </row>
    <row r="77" spans="2:24" x14ac:dyDescent="0.25">
      <c r="B77" s="28">
        <v>44430</v>
      </c>
      <c r="C77" s="12">
        <v>396.51042857142863</v>
      </c>
      <c r="D77" s="12">
        <v>277.59659999999997</v>
      </c>
      <c r="E77" s="12">
        <v>297.43324999999999</v>
      </c>
      <c r="F77" s="12">
        <v>198.25</v>
      </c>
      <c r="G77" s="12">
        <v>0</v>
      </c>
      <c r="H77" s="4">
        <v>0</v>
      </c>
      <c r="I77" s="4">
        <v>0</v>
      </c>
      <c r="J77" s="4">
        <v>438</v>
      </c>
      <c r="K77" s="4">
        <v>246</v>
      </c>
      <c r="L77" s="4">
        <v>0</v>
      </c>
      <c r="M77" s="4">
        <v>0</v>
      </c>
      <c r="N77" s="29">
        <f t="shared" si="15"/>
        <v>0</v>
      </c>
      <c r="O77" s="4">
        <v>0</v>
      </c>
      <c r="P77" s="4">
        <v>10</v>
      </c>
      <c r="Q77" s="29">
        <f t="shared" si="16"/>
        <v>0</v>
      </c>
      <c r="R77" s="29">
        <f t="shared" si="17"/>
        <v>0</v>
      </c>
      <c r="S77" s="29">
        <f t="shared" si="18"/>
        <v>4.065040650406504E-2</v>
      </c>
      <c r="T77" s="29">
        <f t="shared" si="19"/>
        <v>0</v>
      </c>
      <c r="U77" s="12">
        <v>0</v>
      </c>
      <c r="V77" s="12">
        <v>0</v>
      </c>
      <c r="W77" s="12">
        <f t="shared" si="20"/>
        <v>100</v>
      </c>
      <c r="X77" s="12">
        <f t="shared" si="21"/>
        <v>100</v>
      </c>
    </row>
    <row r="78" spans="2:24" x14ac:dyDescent="0.25">
      <c r="B78" s="28">
        <v>44431</v>
      </c>
      <c r="C78" s="12">
        <v>336.96042857142857</v>
      </c>
      <c r="D78" s="12">
        <v>278.49475000000001</v>
      </c>
      <c r="E78" s="12">
        <v>277.32633333333337</v>
      </c>
      <c r="F78" s="12">
        <v>282</v>
      </c>
      <c r="G78" s="12">
        <v>0</v>
      </c>
      <c r="H78" s="4">
        <v>0</v>
      </c>
      <c r="I78" s="4">
        <v>0</v>
      </c>
      <c r="J78" s="4">
        <v>583</v>
      </c>
      <c r="K78" s="4">
        <v>266</v>
      </c>
      <c r="L78" s="4">
        <v>0</v>
      </c>
      <c r="M78" s="4">
        <v>0</v>
      </c>
      <c r="N78" s="29">
        <f t="shared" si="15"/>
        <v>0</v>
      </c>
      <c r="O78" s="4">
        <v>4</v>
      </c>
      <c r="P78" s="4">
        <v>15</v>
      </c>
      <c r="Q78" s="29">
        <f t="shared" si="16"/>
        <v>6.8610634648370496E-3</v>
      </c>
      <c r="R78" s="29">
        <f t="shared" si="17"/>
        <v>0</v>
      </c>
      <c r="S78" s="29">
        <f t="shared" si="18"/>
        <v>5.6390977443609019E-2</v>
      </c>
      <c r="T78" s="29">
        <f t="shared" si="19"/>
        <v>0</v>
      </c>
      <c r="U78" s="12">
        <v>0</v>
      </c>
      <c r="V78" s="12">
        <v>0</v>
      </c>
      <c r="W78" s="12">
        <f t="shared" si="20"/>
        <v>100</v>
      </c>
      <c r="X78" s="12">
        <f t="shared" si="21"/>
        <v>100</v>
      </c>
    </row>
    <row r="79" spans="2:24" x14ac:dyDescent="0.25">
      <c r="B79" s="28">
        <v>44432</v>
      </c>
      <c r="C79" s="12">
        <v>382.60657142857144</v>
      </c>
      <c r="D79" s="12">
        <v>287.17899999999997</v>
      </c>
      <c r="E79" s="12">
        <v>329.50149999999996</v>
      </c>
      <c r="F79" s="12">
        <v>117.889</v>
      </c>
      <c r="G79" s="12">
        <v>0</v>
      </c>
      <c r="H79" s="4">
        <v>0</v>
      </c>
      <c r="I79" s="4">
        <v>0</v>
      </c>
      <c r="J79" s="4">
        <v>926</v>
      </c>
      <c r="K79" s="4">
        <v>304</v>
      </c>
      <c r="L79" s="4">
        <v>0</v>
      </c>
      <c r="M79" s="4">
        <v>0</v>
      </c>
      <c r="N79" s="29">
        <f t="shared" si="15"/>
        <v>0</v>
      </c>
      <c r="O79" s="4">
        <v>6</v>
      </c>
      <c r="P79" s="4">
        <v>14</v>
      </c>
      <c r="Q79" s="29">
        <f t="shared" si="16"/>
        <v>6.4794816414686825E-3</v>
      </c>
      <c r="R79" s="29">
        <f t="shared" si="17"/>
        <v>0</v>
      </c>
      <c r="S79" s="29">
        <f t="shared" si="18"/>
        <v>4.6052631578947366E-2</v>
      </c>
      <c r="T79" s="29">
        <f t="shared" si="19"/>
        <v>0</v>
      </c>
      <c r="U79" s="12">
        <v>0</v>
      </c>
      <c r="V79" s="12">
        <v>0</v>
      </c>
      <c r="W79" s="12">
        <f t="shared" si="20"/>
        <v>100</v>
      </c>
      <c r="X79" s="12">
        <f t="shared" si="21"/>
        <v>100</v>
      </c>
    </row>
    <row r="80" spans="2:24" x14ac:dyDescent="0.25">
      <c r="B80" s="28">
        <v>44433</v>
      </c>
      <c r="C80" s="12">
        <v>260.31411111111112</v>
      </c>
      <c r="D80" s="12">
        <v>199.97199999999998</v>
      </c>
      <c r="E80" s="12">
        <v>273.44399999999996</v>
      </c>
      <c r="F80" s="12">
        <v>126.5</v>
      </c>
      <c r="G80" s="12">
        <v>0</v>
      </c>
      <c r="H80" s="4">
        <v>0</v>
      </c>
      <c r="I80" s="4">
        <v>0</v>
      </c>
      <c r="J80" s="4">
        <v>458</v>
      </c>
      <c r="K80" s="4">
        <v>305</v>
      </c>
      <c r="L80" s="4">
        <v>0</v>
      </c>
      <c r="M80" s="4">
        <v>0</v>
      </c>
      <c r="N80" s="29">
        <f t="shared" si="15"/>
        <v>0</v>
      </c>
      <c r="O80" s="4">
        <v>5</v>
      </c>
      <c r="P80" s="4">
        <v>13</v>
      </c>
      <c r="Q80" s="29">
        <f t="shared" si="16"/>
        <v>1.0917030567685589E-2</v>
      </c>
      <c r="R80" s="29">
        <f t="shared" si="17"/>
        <v>0</v>
      </c>
      <c r="S80" s="29">
        <f t="shared" si="18"/>
        <v>4.2622950819672129E-2</v>
      </c>
      <c r="T80" s="29">
        <f t="shared" si="19"/>
        <v>0</v>
      </c>
      <c r="U80" s="12">
        <v>0</v>
      </c>
      <c r="V80" s="12">
        <v>0</v>
      </c>
      <c r="W80" s="12">
        <f t="shared" si="20"/>
        <v>100</v>
      </c>
      <c r="X80" s="12">
        <f t="shared" si="21"/>
        <v>100</v>
      </c>
    </row>
    <row r="81" spans="2:24" x14ac:dyDescent="0.25">
      <c r="B81" s="28">
        <v>44434</v>
      </c>
      <c r="C81" s="12">
        <v>264.11899999999997</v>
      </c>
      <c r="D81" s="12">
        <v>323.99520000000001</v>
      </c>
      <c r="E81" s="12">
        <v>285.988</v>
      </c>
      <c r="F81" s="12">
        <v>349.33333333333331</v>
      </c>
      <c r="G81" s="12">
        <v>0</v>
      </c>
      <c r="H81" s="4">
        <v>0</v>
      </c>
      <c r="I81" s="4">
        <v>0</v>
      </c>
      <c r="J81" s="4">
        <v>531</v>
      </c>
      <c r="K81" s="4">
        <v>237</v>
      </c>
      <c r="L81" s="4">
        <v>0</v>
      </c>
      <c r="M81" s="4">
        <v>0</v>
      </c>
      <c r="N81" s="29">
        <f t="shared" si="15"/>
        <v>0</v>
      </c>
      <c r="O81" s="4">
        <v>2</v>
      </c>
      <c r="P81" s="4">
        <v>50</v>
      </c>
      <c r="Q81" s="29">
        <f t="shared" si="16"/>
        <v>3.766478342749529E-3</v>
      </c>
      <c r="R81" s="29">
        <f t="shared" si="17"/>
        <v>0</v>
      </c>
      <c r="S81" s="29">
        <f t="shared" si="18"/>
        <v>0.2109704641350211</v>
      </c>
      <c r="T81" s="29">
        <f t="shared" si="19"/>
        <v>0</v>
      </c>
      <c r="U81" s="12">
        <v>0</v>
      </c>
      <c r="V81" s="12">
        <v>0</v>
      </c>
      <c r="W81" s="12">
        <f t="shared" si="20"/>
        <v>100</v>
      </c>
      <c r="X81" s="12">
        <f t="shared" si="21"/>
        <v>100</v>
      </c>
    </row>
    <row r="82" spans="2:24" x14ac:dyDescent="0.25">
      <c r="B82" s="19">
        <v>44435</v>
      </c>
      <c r="C82" s="12">
        <v>291.69849999999997</v>
      </c>
      <c r="D82" s="12">
        <v>296.21133333333336</v>
      </c>
      <c r="E82" s="12">
        <v>308.31700000000001</v>
      </c>
      <c r="F82" s="12">
        <v>272</v>
      </c>
      <c r="G82" s="12">
        <v>0</v>
      </c>
      <c r="H82" s="4">
        <v>0</v>
      </c>
      <c r="I82" s="4">
        <v>0</v>
      </c>
      <c r="J82" s="4">
        <v>423</v>
      </c>
      <c r="K82" s="4">
        <v>271</v>
      </c>
      <c r="L82" s="4">
        <v>0</v>
      </c>
      <c r="M82" s="4">
        <v>0</v>
      </c>
      <c r="N82" s="29">
        <f t="shared" si="15"/>
        <v>0</v>
      </c>
      <c r="O82" s="4">
        <v>2</v>
      </c>
      <c r="P82" s="4">
        <v>12</v>
      </c>
      <c r="Q82" s="29">
        <f t="shared" si="16"/>
        <v>4.7281323877068557E-3</v>
      </c>
      <c r="R82" s="29">
        <f t="shared" si="17"/>
        <v>0</v>
      </c>
      <c r="S82" s="29">
        <f t="shared" si="18"/>
        <v>4.4280442804428041E-2</v>
      </c>
      <c r="T82" s="29">
        <f t="shared" si="19"/>
        <v>0</v>
      </c>
      <c r="U82" s="12">
        <v>0</v>
      </c>
      <c r="V82" s="12">
        <v>0</v>
      </c>
      <c r="W82" s="12">
        <f t="shared" si="20"/>
        <v>100</v>
      </c>
      <c r="X82" s="12">
        <f t="shared" si="21"/>
        <v>100</v>
      </c>
    </row>
    <row r="83" spans="2:24" x14ac:dyDescent="0.25">
      <c r="B83" s="19">
        <v>44436</v>
      </c>
      <c r="C83" s="12">
        <v>338.510625</v>
      </c>
      <c r="D83" s="12">
        <v>368.50833333333338</v>
      </c>
      <c r="E83" s="12">
        <v>313.76249999999999</v>
      </c>
      <c r="F83" s="12">
        <v>478</v>
      </c>
      <c r="G83" s="12">
        <v>0</v>
      </c>
      <c r="H83" s="4">
        <v>0</v>
      </c>
      <c r="I83" s="4">
        <v>0</v>
      </c>
      <c r="J83" s="4">
        <v>304</v>
      </c>
      <c r="K83" s="4">
        <v>124</v>
      </c>
      <c r="L83" s="4">
        <v>0</v>
      </c>
      <c r="M83" s="4">
        <v>0</v>
      </c>
      <c r="N83" s="29">
        <f t="shared" si="15"/>
        <v>0</v>
      </c>
      <c r="O83" s="4">
        <v>1</v>
      </c>
      <c r="P83" s="4">
        <v>14</v>
      </c>
      <c r="Q83" s="29">
        <f t="shared" si="16"/>
        <v>3.2894736842105261E-3</v>
      </c>
      <c r="R83" s="29">
        <f t="shared" si="17"/>
        <v>0</v>
      </c>
      <c r="S83" s="29">
        <f t="shared" si="18"/>
        <v>0.11290322580645161</v>
      </c>
      <c r="T83" s="29">
        <f t="shared" si="19"/>
        <v>0</v>
      </c>
      <c r="U83" s="12">
        <v>0</v>
      </c>
      <c r="V83" s="12">
        <v>0</v>
      </c>
      <c r="W83" s="12">
        <f t="shared" si="20"/>
        <v>100</v>
      </c>
      <c r="X83" s="12">
        <f t="shared" si="21"/>
        <v>100</v>
      </c>
    </row>
    <row r="84" spans="2:24" x14ac:dyDescent="0.25">
      <c r="B84" s="28">
        <v>44437</v>
      </c>
      <c r="C84" s="12">
        <v>365.70825000000002</v>
      </c>
      <c r="D84" s="12">
        <v>466.41800000000001</v>
      </c>
      <c r="E84" s="12">
        <v>291.66949999999997</v>
      </c>
      <c r="F84" s="12">
        <v>641.16650000000004</v>
      </c>
      <c r="G84" s="12">
        <v>0</v>
      </c>
      <c r="H84" s="4">
        <v>0</v>
      </c>
      <c r="I84" s="4">
        <v>0</v>
      </c>
      <c r="J84" s="4">
        <v>521</v>
      </c>
      <c r="K84" s="4">
        <v>226</v>
      </c>
      <c r="L84" s="4">
        <v>0</v>
      </c>
      <c r="M84" s="4">
        <v>0</v>
      </c>
      <c r="N84" s="29">
        <f t="shared" si="15"/>
        <v>0</v>
      </c>
      <c r="O84" s="4">
        <v>0</v>
      </c>
      <c r="P84" s="4">
        <v>13</v>
      </c>
      <c r="Q84" s="29">
        <f t="shared" si="16"/>
        <v>0</v>
      </c>
      <c r="R84" s="29">
        <f t="shared" si="17"/>
        <v>0</v>
      </c>
      <c r="S84" s="29">
        <f t="shared" si="18"/>
        <v>5.7522123893805309E-2</v>
      </c>
      <c r="T84" s="29">
        <f t="shared" si="19"/>
        <v>0</v>
      </c>
      <c r="U84" s="12">
        <v>0</v>
      </c>
      <c r="V84" s="12">
        <v>0</v>
      </c>
      <c r="W84" s="12">
        <f t="shared" si="20"/>
        <v>100</v>
      </c>
      <c r="X84" s="12">
        <f t="shared" si="21"/>
        <v>100</v>
      </c>
    </row>
    <row r="85" spans="2:24" x14ac:dyDescent="0.25">
      <c r="B85" s="28">
        <v>44438</v>
      </c>
      <c r="C85" s="12">
        <v>270.48028571428574</v>
      </c>
      <c r="D85" s="12">
        <v>193.35849999999999</v>
      </c>
      <c r="E85" s="12">
        <v>202.14466666666667</v>
      </c>
      <c r="F85" s="12">
        <v>167</v>
      </c>
      <c r="G85" s="12">
        <v>0</v>
      </c>
      <c r="H85" s="4">
        <v>0</v>
      </c>
      <c r="I85" s="4">
        <v>0</v>
      </c>
      <c r="J85" s="4">
        <v>476</v>
      </c>
      <c r="K85" s="4">
        <v>111</v>
      </c>
      <c r="L85" s="4">
        <v>0</v>
      </c>
      <c r="M85" s="4">
        <v>0</v>
      </c>
      <c r="N85" s="29">
        <f t="shared" si="15"/>
        <v>0</v>
      </c>
      <c r="O85" s="4">
        <v>5</v>
      </c>
      <c r="P85" s="4">
        <v>16</v>
      </c>
      <c r="Q85" s="29">
        <f t="shared" ref="Q85:Q86" si="22">IF(O85=0,0,O85/J85)</f>
        <v>1.050420168067227E-2</v>
      </c>
      <c r="R85" s="29">
        <f t="shared" ref="R85:R86" si="23">IF(L85=0,0,L85/J85)</f>
        <v>0</v>
      </c>
      <c r="S85" s="29">
        <f t="shared" ref="S85:S86" si="24">IF(P85=0,0,P85/K85)</f>
        <v>0.14414414414414414</v>
      </c>
      <c r="T85" s="29">
        <f t="shared" ref="T85:T86" si="25">IF(N85=0,0,N85/K85)</f>
        <v>0</v>
      </c>
      <c r="U85" s="12">
        <v>0</v>
      </c>
      <c r="V85" s="12">
        <v>0</v>
      </c>
      <c r="W85" s="12">
        <f t="shared" ref="W85:W86" si="26">100-U85</f>
        <v>100</v>
      </c>
      <c r="X85" s="12">
        <f t="shared" ref="X85:X86" si="27">100-V85</f>
        <v>100</v>
      </c>
    </row>
    <row r="86" spans="2:24" x14ac:dyDescent="0.25">
      <c r="B86" s="28">
        <v>44439</v>
      </c>
      <c r="C86" s="12">
        <v>240.88962500000002</v>
      </c>
      <c r="D86" s="12">
        <v>201.59025</v>
      </c>
      <c r="E86" s="12">
        <v>226.68049999999999</v>
      </c>
      <c r="F86" s="12">
        <v>176.5</v>
      </c>
      <c r="G86" s="12">
        <v>0</v>
      </c>
      <c r="H86" s="4">
        <v>0</v>
      </c>
      <c r="I86" s="4">
        <v>0</v>
      </c>
      <c r="J86" s="4">
        <v>430</v>
      </c>
      <c r="K86" s="4">
        <v>134</v>
      </c>
      <c r="L86" s="4">
        <v>0</v>
      </c>
      <c r="M86" s="4">
        <v>0</v>
      </c>
      <c r="N86" s="29">
        <f t="shared" si="15"/>
        <v>0</v>
      </c>
      <c r="O86" s="4">
        <v>6</v>
      </c>
      <c r="P86" s="4">
        <v>17</v>
      </c>
      <c r="Q86" s="29">
        <f t="shared" si="22"/>
        <v>1.3953488372093023E-2</v>
      </c>
      <c r="R86" s="29">
        <f t="shared" si="23"/>
        <v>0</v>
      </c>
      <c r="S86" s="29">
        <f t="shared" si="24"/>
        <v>0.12686567164179105</v>
      </c>
      <c r="T86" s="29">
        <f t="shared" si="25"/>
        <v>0</v>
      </c>
      <c r="U86" s="12">
        <v>0</v>
      </c>
      <c r="V86" s="12">
        <v>0</v>
      </c>
      <c r="W86" s="12">
        <f t="shared" si="26"/>
        <v>100</v>
      </c>
      <c r="X86" s="12">
        <f t="shared" si="27"/>
        <v>100</v>
      </c>
    </row>
    <row r="87" spans="2:24" x14ac:dyDescent="0.25">
      <c r="B87" s="14" t="s">
        <v>2</v>
      </c>
      <c r="C87" s="15">
        <v>80127.290999999997</v>
      </c>
      <c r="D87" s="15">
        <v>36405.034999999996</v>
      </c>
      <c r="E87" s="15">
        <v>22862.366999999998</v>
      </c>
      <c r="F87" s="15">
        <v>13542.667999999998</v>
      </c>
      <c r="G87" s="15">
        <v>0</v>
      </c>
      <c r="H87" s="15">
        <v>0</v>
      </c>
      <c r="I87" s="15">
        <v>0</v>
      </c>
      <c r="J87" s="15">
        <v>14572</v>
      </c>
      <c r="K87" s="15">
        <v>7968</v>
      </c>
      <c r="L87" s="15">
        <v>0</v>
      </c>
      <c r="M87" s="15">
        <v>0</v>
      </c>
      <c r="N87" s="16" t="s">
        <v>34</v>
      </c>
      <c r="O87" s="15">
        <v>159</v>
      </c>
      <c r="P87" s="15">
        <v>432</v>
      </c>
      <c r="Q87" s="16" t="s">
        <v>34</v>
      </c>
      <c r="R87" s="16" t="s">
        <v>34</v>
      </c>
      <c r="S87" s="16" t="s">
        <v>34</v>
      </c>
      <c r="T87" s="16" t="s">
        <v>34</v>
      </c>
      <c r="U87" s="16" t="s">
        <v>34</v>
      </c>
      <c r="V87" s="16" t="s">
        <v>34</v>
      </c>
      <c r="W87" s="16" t="s">
        <v>34</v>
      </c>
      <c r="X87" s="16" t="s">
        <v>34</v>
      </c>
    </row>
    <row r="88" spans="2:24" ht="25.5" x14ac:dyDescent="0.25">
      <c r="B88" s="18" t="s">
        <v>3</v>
      </c>
      <c r="C88" s="17">
        <v>374.14840227389101</v>
      </c>
      <c r="D88" s="17">
        <v>320.50089032258057</v>
      </c>
      <c r="E88" s="17">
        <v>317.10465053763437</v>
      </c>
      <c r="F88" s="17">
        <v>274.98560493827159</v>
      </c>
      <c r="G88" s="17">
        <v>0</v>
      </c>
      <c r="H88" s="16">
        <v>0</v>
      </c>
      <c r="I88" s="16">
        <v>0</v>
      </c>
      <c r="J88" s="17">
        <v>470.06451612903226</v>
      </c>
      <c r="K88" s="17">
        <v>257.03225806451616</v>
      </c>
      <c r="L88" s="17">
        <v>0</v>
      </c>
      <c r="M88" s="17">
        <v>0</v>
      </c>
      <c r="N88" s="30">
        <f>AVERAGE(N56:N86)</f>
        <v>0</v>
      </c>
      <c r="O88" s="17">
        <v>5.129032258064516</v>
      </c>
      <c r="P88" s="17">
        <v>13.935483870967742</v>
      </c>
      <c r="Q88" s="30">
        <f>AVERAGE(Q56:Q86)</f>
        <v>1.1370563085573288E-2</v>
      </c>
      <c r="R88" s="30">
        <f>AVERAGE(R56:R86)</f>
        <v>0</v>
      </c>
      <c r="S88" s="30">
        <f>AVERAGE(S56:S86)</f>
        <v>5.8751410477347575E-2</v>
      </c>
      <c r="T88" s="30">
        <f t="shared" ref="T88:X88" si="28">AVERAGE(T56:T86)</f>
        <v>0</v>
      </c>
      <c r="U88" s="17">
        <v>0</v>
      </c>
      <c r="V88" s="17">
        <v>0</v>
      </c>
      <c r="W88" s="17">
        <f t="shared" si="28"/>
        <v>100</v>
      </c>
      <c r="X88" s="17">
        <f t="shared" si="28"/>
        <v>100</v>
      </c>
    </row>
    <row r="91" spans="2:24" ht="25.5" customHeight="1" x14ac:dyDescent="0.25">
      <c r="B91" s="26">
        <v>44774</v>
      </c>
      <c r="C91" s="31" t="s">
        <v>41</v>
      </c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3"/>
    </row>
    <row r="92" spans="2:24" ht="156" x14ac:dyDescent="0.25">
      <c r="B92" s="18"/>
      <c r="C92" s="11"/>
      <c r="D92" s="9" t="s">
        <v>38</v>
      </c>
      <c r="E92" s="9" t="s">
        <v>39</v>
      </c>
      <c r="F92" s="9" t="s">
        <v>40</v>
      </c>
      <c r="G92" s="9" t="s">
        <v>14</v>
      </c>
      <c r="H92" s="9" t="s">
        <v>15</v>
      </c>
      <c r="I92" s="9" t="s">
        <v>16</v>
      </c>
      <c r="J92" s="9" t="s">
        <v>19</v>
      </c>
      <c r="K92" s="9" t="s">
        <v>20</v>
      </c>
      <c r="L92" s="9" t="s">
        <v>21</v>
      </c>
      <c r="M92" s="21" t="s">
        <v>23</v>
      </c>
      <c r="N92" s="9" t="s">
        <v>24</v>
      </c>
    </row>
    <row r="93" spans="2:24" x14ac:dyDescent="0.25">
      <c r="B93" s="18"/>
      <c r="C93" s="11" t="s">
        <v>25</v>
      </c>
      <c r="D93" s="11" t="s">
        <v>25</v>
      </c>
      <c r="E93" s="11" t="s">
        <v>25</v>
      </c>
      <c r="F93" s="11" t="s">
        <v>25</v>
      </c>
      <c r="G93" s="11" t="s">
        <v>26</v>
      </c>
      <c r="H93" s="11" t="s">
        <v>27</v>
      </c>
      <c r="I93" s="11" t="s">
        <v>28</v>
      </c>
      <c r="J93" s="11" t="s">
        <v>28</v>
      </c>
      <c r="K93" s="11" t="s">
        <v>30</v>
      </c>
      <c r="L93" s="11" t="s">
        <v>31</v>
      </c>
      <c r="M93" s="22" t="s">
        <v>32</v>
      </c>
      <c r="N93" s="11" t="s">
        <v>33</v>
      </c>
    </row>
    <row r="94" spans="2:24" x14ac:dyDescent="0.25">
      <c r="B94" s="18" t="s">
        <v>2</v>
      </c>
      <c r="C94" s="15">
        <f>SUM(C87:D87)</f>
        <v>116532.326</v>
      </c>
      <c r="D94" s="15">
        <f>D87</f>
        <v>36405.034999999996</v>
      </c>
      <c r="E94" s="15">
        <f t="shared" ref="E94:F94" si="29">E87</f>
        <v>22862.366999999998</v>
      </c>
      <c r="F94" s="15">
        <f t="shared" si="29"/>
        <v>13542.667999999998</v>
      </c>
      <c r="G94" s="15">
        <f>SUM(H87:I87)</f>
        <v>0</v>
      </c>
      <c r="H94" s="15">
        <f>SUM(J87:K87)</f>
        <v>22540</v>
      </c>
      <c r="I94" s="15">
        <f>SUM(L87:M87)</f>
        <v>0</v>
      </c>
      <c r="J94" s="15">
        <f>SUM(O87:P87)</f>
        <v>591</v>
      </c>
      <c r="K94" s="16" t="s">
        <v>34</v>
      </c>
      <c r="L94" s="16" t="s">
        <v>34</v>
      </c>
      <c r="M94" s="23" t="s">
        <v>34</v>
      </c>
      <c r="N94" s="16" t="s">
        <v>34</v>
      </c>
    </row>
    <row r="95" spans="2:24" ht="25.5" x14ac:dyDescent="0.25">
      <c r="B95" s="18" t="s">
        <v>3</v>
      </c>
      <c r="C95" s="20">
        <f>AVERAGE(C88:D88)</f>
        <v>347.32464629823579</v>
      </c>
      <c r="D95" s="20">
        <f>D88</f>
        <v>320.50089032258057</v>
      </c>
      <c r="E95" s="20">
        <f t="shared" ref="E95:F95" si="30">E88</f>
        <v>317.10465053763437</v>
      </c>
      <c r="F95" s="20">
        <f t="shared" si="30"/>
        <v>274.98560493827159</v>
      </c>
      <c r="G95" s="20">
        <f>AVERAGE(H88:I88)</f>
        <v>0</v>
      </c>
      <c r="H95" s="20">
        <f>AVERAGE(J88:K88)</f>
        <v>363.54838709677421</v>
      </c>
      <c r="I95" s="20">
        <f>AVERAGE(L88:M88)</f>
        <v>0</v>
      </c>
      <c r="J95" s="20">
        <f>AVERAGE(O88:P88)</f>
        <v>9.5322580645161281</v>
      </c>
      <c r="K95" s="30">
        <f>AVERAGE(Q88,S88)</f>
        <v>3.5060986781460433E-2</v>
      </c>
      <c r="L95" s="30">
        <f>AVERAGE(R88,T88)</f>
        <v>0</v>
      </c>
      <c r="M95" s="24">
        <f>AVERAGE(U88:V88)</f>
        <v>0</v>
      </c>
      <c r="N95" s="20">
        <f>AVERAGE(W88:X88)</f>
        <v>100</v>
      </c>
    </row>
    <row r="98" spans="2:24" x14ac:dyDescent="0.25">
      <c r="B98" s="1" t="s">
        <v>35</v>
      </c>
      <c r="C98" s="10">
        <v>1</v>
      </c>
      <c r="D98" s="10">
        <v>2</v>
      </c>
      <c r="E98" s="10">
        <v>3</v>
      </c>
      <c r="F98" s="10">
        <v>4</v>
      </c>
      <c r="G98" s="10">
        <v>5</v>
      </c>
      <c r="H98" s="10">
        <v>6</v>
      </c>
      <c r="I98" s="10">
        <v>7</v>
      </c>
      <c r="J98" s="10">
        <v>8</v>
      </c>
      <c r="K98" s="10">
        <v>9</v>
      </c>
      <c r="L98" s="10">
        <v>10</v>
      </c>
      <c r="M98" s="10">
        <v>11</v>
      </c>
      <c r="N98" s="10">
        <v>12</v>
      </c>
      <c r="O98" s="10">
        <v>13</v>
      </c>
      <c r="P98" s="10">
        <v>14</v>
      </c>
      <c r="Q98" s="10">
        <v>15</v>
      </c>
      <c r="R98" s="10">
        <v>16</v>
      </c>
      <c r="S98" s="10">
        <v>17</v>
      </c>
      <c r="T98" s="10">
        <v>18</v>
      </c>
      <c r="U98" s="10">
        <v>19</v>
      </c>
      <c r="V98" s="10">
        <v>20</v>
      </c>
      <c r="W98" s="10">
        <v>21</v>
      </c>
      <c r="X98" s="10">
        <v>22</v>
      </c>
    </row>
    <row r="99" spans="2:24" ht="63.75" x14ac:dyDescent="0.25">
      <c r="B99" s="5" t="s">
        <v>7</v>
      </c>
      <c r="C99" s="2" t="s">
        <v>0</v>
      </c>
      <c r="D99" s="2" t="s">
        <v>8</v>
      </c>
      <c r="E99" s="2" t="s">
        <v>8</v>
      </c>
      <c r="F99" s="2" t="s">
        <v>8</v>
      </c>
      <c r="G99" s="2" t="s">
        <v>8</v>
      </c>
      <c r="H99" s="2" t="s">
        <v>9</v>
      </c>
      <c r="I99" s="2" t="s">
        <v>10</v>
      </c>
      <c r="J99" s="2" t="s">
        <v>11</v>
      </c>
      <c r="K99" s="2" t="s">
        <v>12</v>
      </c>
      <c r="L99" s="2" t="s">
        <v>11</v>
      </c>
      <c r="M99" s="2" t="s">
        <v>12</v>
      </c>
      <c r="N99" s="2" t="s">
        <v>12</v>
      </c>
      <c r="O99" s="2" t="s">
        <v>11</v>
      </c>
      <c r="P99" s="2" t="s">
        <v>12</v>
      </c>
      <c r="Q99" s="2" t="s">
        <v>11</v>
      </c>
      <c r="R99" s="2" t="s">
        <v>11</v>
      </c>
      <c r="S99" s="2" t="s">
        <v>12</v>
      </c>
      <c r="T99" s="2" t="s">
        <v>12</v>
      </c>
      <c r="U99" s="2" t="s">
        <v>11</v>
      </c>
      <c r="V99" s="2" t="s">
        <v>12</v>
      </c>
      <c r="W99" s="2" t="s">
        <v>11</v>
      </c>
      <c r="X99" s="2" t="s">
        <v>12</v>
      </c>
    </row>
    <row r="100" spans="2:24" ht="144" x14ac:dyDescent="0.25">
      <c r="B100" s="6" t="s">
        <v>13</v>
      </c>
      <c r="C100" s="8"/>
      <c r="D100" s="9"/>
      <c r="E100" s="9" t="s">
        <v>38</v>
      </c>
      <c r="F100" s="9" t="s">
        <v>39</v>
      </c>
      <c r="G100" s="9" t="s">
        <v>40</v>
      </c>
      <c r="H100" s="9" t="s">
        <v>14</v>
      </c>
      <c r="I100" s="9" t="s">
        <v>14</v>
      </c>
      <c r="J100" s="9" t="s">
        <v>15</v>
      </c>
      <c r="K100" s="9" t="s">
        <v>15</v>
      </c>
      <c r="L100" s="9" t="s">
        <v>16</v>
      </c>
      <c r="M100" s="9" t="s">
        <v>17</v>
      </c>
      <c r="N100" s="9" t="s">
        <v>18</v>
      </c>
      <c r="O100" s="9" t="s">
        <v>19</v>
      </c>
      <c r="P100" s="9" t="s">
        <v>19</v>
      </c>
      <c r="Q100" s="9" t="s">
        <v>20</v>
      </c>
      <c r="R100" s="9" t="s">
        <v>21</v>
      </c>
      <c r="S100" s="9" t="s">
        <v>22</v>
      </c>
      <c r="T100" s="9" t="s">
        <v>21</v>
      </c>
      <c r="U100" s="9" t="s">
        <v>23</v>
      </c>
      <c r="V100" s="9" t="s">
        <v>23</v>
      </c>
      <c r="W100" s="9" t="s">
        <v>24</v>
      </c>
      <c r="X100" s="9" t="s">
        <v>24</v>
      </c>
    </row>
    <row r="101" spans="2:24" x14ac:dyDescent="0.25">
      <c r="B101" s="3" t="s">
        <v>1</v>
      </c>
      <c r="C101" s="11" t="s">
        <v>25</v>
      </c>
      <c r="D101" s="11" t="s">
        <v>25</v>
      </c>
      <c r="E101" s="11" t="s">
        <v>25</v>
      </c>
      <c r="F101" s="11" t="s">
        <v>25</v>
      </c>
      <c r="G101" s="11" t="s">
        <v>25</v>
      </c>
      <c r="H101" s="11" t="s">
        <v>26</v>
      </c>
      <c r="I101" s="11" t="s">
        <v>26</v>
      </c>
      <c r="J101" s="11" t="s">
        <v>27</v>
      </c>
      <c r="K101" s="11" t="s">
        <v>27</v>
      </c>
      <c r="L101" s="11" t="s">
        <v>28</v>
      </c>
      <c r="M101" s="11" t="s">
        <v>28</v>
      </c>
      <c r="N101" s="11" t="s">
        <v>29</v>
      </c>
      <c r="O101" s="11" t="s">
        <v>28</v>
      </c>
      <c r="P101" s="11" t="s">
        <v>28</v>
      </c>
      <c r="Q101" s="11" t="s">
        <v>30</v>
      </c>
      <c r="R101" s="11" t="s">
        <v>31</v>
      </c>
      <c r="S101" s="11" t="s">
        <v>30</v>
      </c>
      <c r="T101" s="11" t="s">
        <v>31</v>
      </c>
      <c r="U101" s="11" t="s">
        <v>32</v>
      </c>
      <c r="V101" s="11" t="s">
        <v>32</v>
      </c>
      <c r="W101" s="11" t="s">
        <v>33</v>
      </c>
      <c r="X101" s="11" t="s">
        <v>33</v>
      </c>
    </row>
    <row r="102" spans="2:24" x14ac:dyDescent="0.25">
      <c r="B102" s="28">
        <v>44440</v>
      </c>
      <c r="C102" s="12">
        <v>288.13099999999997</v>
      </c>
      <c r="D102" s="12">
        <v>264.03874999999999</v>
      </c>
      <c r="E102" s="12">
        <v>288.57749999999999</v>
      </c>
      <c r="F102" s="12">
        <v>239.5</v>
      </c>
      <c r="G102" s="12">
        <v>0</v>
      </c>
      <c r="H102" s="4">
        <v>0</v>
      </c>
      <c r="I102" s="4">
        <v>0</v>
      </c>
      <c r="J102" s="4">
        <v>476</v>
      </c>
      <c r="K102" s="4">
        <v>322</v>
      </c>
      <c r="L102" s="4">
        <v>0</v>
      </c>
      <c r="M102" s="4">
        <v>0</v>
      </c>
      <c r="N102" s="29">
        <f>IF(M102=0,0,M102/K102)</f>
        <v>0</v>
      </c>
      <c r="O102" s="4">
        <v>14</v>
      </c>
      <c r="P102" s="4">
        <v>0</v>
      </c>
      <c r="Q102" s="29">
        <f>IF(O102=0,0,O102/J102)</f>
        <v>2.9411764705882353E-2</v>
      </c>
      <c r="R102" s="29">
        <f>IF(L102=0,0,L102/J102)</f>
        <v>0</v>
      </c>
      <c r="S102" s="29">
        <f>IF(P102=0,0,P102/K102)</f>
        <v>0</v>
      </c>
      <c r="T102" s="29">
        <f>IF(N102=0,0,N102/K102)</f>
        <v>0</v>
      </c>
      <c r="U102" s="12">
        <v>0</v>
      </c>
      <c r="V102" s="12">
        <v>0</v>
      </c>
      <c r="W102" s="12">
        <f>100-U102</f>
        <v>100</v>
      </c>
      <c r="X102" s="12">
        <f>100-V102</f>
        <v>100</v>
      </c>
    </row>
    <row r="103" spans="2:24" x14ac:dyDescent="0.25">
      <c r="B103" s="28">
        <v>44441</v>
      </c>
      <c r="C103" s="12">
        <v>327.75819999999999</v>
      </c>
      <c r="D103" s="12">
        <v>200.99966666666668</v>
      </c>
      <c r="E103" s="12">
        <v>259.99950000000001</v>
      </c>
      <c r="F103" s="12">
        <v>83</v>
      </c>
      <c r="G103" s="12">
        <v>0</v>
      </c>
      <c r="H103" s="4">
        <v>0</v>
      </c>
      <c r="I103" s="4">
        <v>0</v>
      </c>
      <c r="J103" s="4">
        <v>374</v>
      </c>
      <c r="K103" s="4">
        <v>215</v>
      </c>
      <c r="L103" s="4">
        <v>0</v>
      </c>
      <c r="M103" s="4">
        <v>0</v>
      </c>
      <c r="N103" s="29">
        <f t="shared" ref="N103:N131" si="31">IF(M103=0,0,M103/K103)</f>
        <v>0</v>
      </c>
      <c r="O103" s="4">
        <v>20</v>
      </c>
      <c r="P103" s="4">
        <v>1</v>
      </c>
      <c r="Q103" s="29">
        <f t="shared" ref="Q103:Q131" si="32">IF(O103=0,0,O103/J103)</f>
        <v>5.3475935828877004E-2</v>
      </c>
      <c r="R103" s="29">
        <f t="shared" ref="R103:R131" si="33">IF(L103=0,0,L103/J103)</f>
        <v>0</v>
      </c>
      <c r="S103" s="29">
        <f t="shared" ref="S103:S131" si="34">IF(P103=0,0,P103/K103)</f>
        <v>4.6511627906976744E-3</v>
      </c>
      <c r="T103" s="29">
        <f t="shared" ref="T103:T131" si="35">IF(N103=0,0,N103/K103)</f>
        <v>0</v>
      </c>
      <c r="U103" s="12">
        <v>0</v>
      </c>
      <c r="V103" s="12">
        <v>0</v>
      </c>
      <c r="W103" s="12">
        <f t="shared" ref="W103:W131" si="36">100-U103</f>
        <v>100</v>
      </c>
      <c r="X103" s="12">
        <f t="shared" ref="X103:X131" si="37">100-V103</f>
        <v>100</v>
      </c>
    </row>
    <row r="104" spans="2:24" x14ac:dyDescent="0.25">
      <c r="B104" s="19">
        <v>44442</v>
      </c>
      <c r="C104" s="12">
        <v>283.30150000000003</v>
      </c>
      <c r="D104" s="12">
        <v>282.26900000000001</v>
      </c>
      <c r="E104" s="12">
        <v>282.26900000000001</v>
      </c>
      <c r="F104" s="12">
        <v>0</v>
      </c>
      <c r="G104" s="12">
        <v>0</v>
      </c>
      <c r="H104" s="4">
        <v>0</v>
      </c>
      <c r="I104" s="4">
        <v>0</v>
      </c>
      <c r="J104" s="4">
        <v>468</v>
      </c>
      <c r="K104" s="4">
        <v>326</v>
      </c>
      <c r="L104" s="4">
        <v>0</v>
      </c>
      <c r="M104" s="4">
        <v>0</v>
      </c>
      <c r="N104" s="29">
        <f t="shared" si="31"/>
        <v>0</v>
      </c>
      <c r="O104" s="4">
        <v>16</v>
      </c>
      <c r="P104" s="4">
        <v>0</v>
      </c>
      <c r="Q104" s="29">
        <f t="shared" si="32"/>
        <v>3.4188034188034191E-2</v>
      </c>
      <c r="R104" s="29">
        <f t="shared" si="33"/>
        <v>0</v>
      </c>
      <c r="S104" s="29">
        <f t="shared" si="34"/>
        <v>0</v>
      </c>
      <c r="T104" s="29">
        <f t="shared" si="35"/>
        <v>0</v>
      </c>
      <c r="U104" s="12">
        <v>0</v>
      </c>
      <c r="V104" s="12">
        <v>0</v>
      </c>
      <c r="W104" s="12">
        <f t="shared" si="36"/>
        <v>100</v>
      </c>
      <c r="X104" s="12">
        <f t="shared" si="37"/>
        <v>100</v>
      </c>
    </row>
    <row r="105" spans="2:24" x14ac:dyDescent="0.25">
      <c r="B105" s="19">
        <v>44443</v>
      </c>
      <c r="C105" s="12">
        <v>335.851</v>
      </c>
      <c r="D105" s="12">
        <v>232.27533333333335</v>
      </c>
      <c r="E105" s="12">
        <v>288.41300000000001</v>
      </c>
      <c r="F105" s="12">
        <v>120</v>
      </c>
      <c r="G105" s="12">
        <v>0</v>
      </c>
      <c r="H105" s="4">
        <v>0</v>
      </c>
      <c r="I105" s="4">
        <v>0</v>
      </c>
      <c r="J105" s="4">
        <v>535</v>
      </c>
      <c r="K105" s="4">
        <v>306</v>
      </c>
      <c r="L105" s="4">
        <v>0</v>
      </c>
      <c r="M105" s="4">
        <v>0</v>
      </c>
      <c r="N105" s="29">
        <f t="shared" si="31"/>
        <v>0</v>
      </c>
      <c r="O105" s="4">
        <v>17</v>
      </c>
      <c r="P105" s="4">
        <v>0</v>
      </c>
      <c r="Q105" s="29">
        <f t="shared" si="32"/>
        <v>3.1775700934579439E-2</v>
      </c>
      <c r="R105" s="29">
        <f t="shared" si="33"/>
        <v>0</v>
      </c>
      <c r="S105" s="29">
        <f t="shared" si="34"/>
        <v>0</v>
      </c>
      <c r="T105" s="29">
        <f t="shared" si="35"/>
        <v>0</v>
      </c>
      <c r="U105" s="12">
        <v>0</v>
      </c>
      <c r="V105" s="12">
        <v>0</v>
      </c>
      <c r="W105" s="12">
        <f t="shared" si="36"/>
        <v>100</v>
      </c>
      <c r="X105" s="12">
        <f t="shared" si="37"/>
        <v>100</v>
      </c>
    </row>
    <row r="106" spans="2:24" x14ac:dyDescent="0.25">
      <c r="B106" s="28">
        <v>44444</v>
      </c>
      <c r="C106" s="12">
        <v>316.18899999999996</v>
      </c>
      <c r="D106" s="12">
        <v>258.48450000000003</v>
      </c>
      <c r="E106" s="12">
        <v>258.48450000000003</v>
      </c>
      <c r="F106" s="12">
        <v>0</v>
      </c>
      <c r="G106" s="12">
        <v>0</v>
      </c>
      <c r="H106" s="4">
        <v>0</v>
      </c>
      <c r="I106" s="4">
        <v>0</v>
      </c>
      <c r="J106" s="4">
        <v>478</v>
      </c>
      <c r="K106" s="4">
        <v>331</v>
      </c>
      <c r="L106" s="4">
        <v>0</v>
      </c>
      <c r="M106" s="4">
        <v>0</v>
      </c>
      <c r="N106" s="29">
        <f t="shared" si="31"/>
        <v>0</v>
      </c>
      <c r="O106" s="4">
        <v>16</v>
      </c>
      <c r="P106" s="4">
        <v>0</v>
      </c>
      <c r="Q106" s="29">
        <f t="shared" si="32"/>
        <v>3.3472803347280332E-2</v>
      </c>
      <c r="R106" s="29">
        <f t="shared" si="33"/>
        <v>0</v>
      </c>
      <c r="S106" s="29">
        <f t="shared" si="34"/>
        <v>0</v>
      </c>
      <c r="T106" s="29">
        <f t="shared" si="35"/>
        <v>0</v>
      </c>
      <c r="U106" s="12">
        <v>0</v>
      </c>
      <c r="V106" s="12">
        <v>0</v>
      </c>
      <c r="W106" s="12">
        <f t="shared" si="36"/>
        <v>100</v>
      </c>
      <c r="X106" s="12">
        <f t="shared" si="37"/>
        <v>100</v>
      </c>
    </row>
    <row r="107" spans="2:24" x14ac:dyDescent="0.25">
      <c r="B107" s="28">
        <v>44445</v>
      </c>
      <c r="C107" s="12">
        <v>531.91010000000006</v>
      </c>
      <c r="D107" s="12">
        <v>338.31239999999997</v>
      </c>
      <c r="E107" s="12">
        <v>296.72399999999999</v>
      </c>
      <c r="F107" s="12">
        <v>366.03800000000001</v>
      </c>
      <c r="G107" s="12">
        <v>0</v>
      </c>
      <c r="H107" s="4">
        <v>0</v>
      </c>
      <c r="I107" s="4">
        <v>0</v>
      </c>
      <c r="J107" s="4">
        <v>649</v>
      </c>
      <c r="K107" s="4">
        <v>373</v>
      </c>
      <c r="L107" s="4">
        <v>0</v>
      </c>
      <c r="M107" s="4">
        <v>0</v>
      </c>
      <c r="N107" s="29">
        <f t="shared" si="31"/>
        <v>0</v>
      </c>
      <c r="O107" s="4">
        <v>26</v>
      </c>
      <c r="P107" s="4">
        <v>0</v>
      </c>
      <c r="Q107" s="29">
        <f t="shared" si="32"/>
        <v>4.0061633281972264E-2</v>
      </c>
      <c r="R107" s="29">
        <f t="shared" si="33"/>
        <v>0</v>
      </c>
      <c r="S107" s="29">
        <f t="shared" si="34"/>
        <v>0</v>
      </c>
      <c r="T107" s="29">
        <f t="shared" si="35"/>
        <v>0</v>
      </c>
      <c r="U107" s="12">
        <v>0</v>
      </c>
      <c r="V107" s="12">
        <v>0</v>
      </c>
      <c r="W107" s="12">
        <f t="shared" si="36"/>
        <v>100</v>
      </c>
      <c r="X107" s="12">
        <f t="shared" si="37"/>
        <v>100</v>
      </c>
    </row>
    <row r="108" spans="2:24" x14ac:dyDescent="0.25">
      <c r="B108" s="28">
        <v>44446</v>
      </c>
      <c r="C108" s="12">
        <v>306.80016666666666</v>
      </c>
      <c r="D108" s="12">
        <v>198.89574999999999</v>
      </c>
      <c r="E108" s="12">
        <v>220.41666666666666</v>
      </c>
      <c r="F108" s="12">
        <v>134.333</v>
      </c>
      <c r="G108" s="12">
        <v>0</v>
      </c>
      <c r="H108" s="4">
        <v>0</v>
      </c>
      <c r="I108" s="4">
        <v>0</v>
      </c>
      <c r="J108" s="4">
        <v>768</v>
      </c>
      <c r="K108" s="4">
        <v>359</v>
      </c>
      <c r="L108" s="4">
        <v>0</v>
      </c>
      <c r="M108" s="4">
        <v>0</v>
      </c>
      <c r="N108" s="29">
        <f t="shared" si="31"/>
        <v>0</v>
      </c>
      <c r="O108" s="4">
        <v>24</v>
      </c>
      <c r="P108" s="4">
        <v>33</v>
      </c>
      <c r="Q108" s="29">
        <f t="shared" si="32"/>
        <v>3.125E-2</v>
      </c>
      <c r="R108" s="29">
        <f t="shared" si="33"/>
        <v>0</v>
      </c>
      <c r="S108" s="29">
        <f t="shared" si="34"/>
        <v>9.1922005571030641E-2</v>
      </c>
      <c r="T108" s="29">
        <f t="shared" si="35"/>
        <v>0</v>
      </c>
      <c r="U108" s="12">
        <v>0</v>
      </c>
      <c r="V108" s="12">
        <v>0</v>
      </c>
      <c r="W108" s="12">
        <f t="shared" si="36"/>
        <v>100</v>
      </c>
      <c r="X108" s="12">
        <f t="shared" si="37"/>
        <v>100</v>
      </c>
    </row>
    <row r="109" spans="2:24" x14ac:dyDescent="0.25">
      <c r="B109" s="28">
        <v>44447</v>
      </c>
      <c r="C109" s="12">
        <v>284.52233333333334</v>
      </c>
      <c r="D109" s="12">
        <v>216.15966666666665</v>
      </c>
      <c r="E109" s="12">
        <v>270.07299999999998</v>
      </c>
      <c r="F109" s="12">
        <v>108.333</v>
      </c>
      <c r="G109" s="12">
        <v>0</v>
      </c>
      <c r="H109" s="4">
        <v>0</v>
      </c>
      <c r="I109" s="4">
        <v>0</v>
      </c>
      <c r="J109" s="4">
        <v>687</v>
      </c>
      <c r="K109" s="4">
        <v>343</v>
      </c>
      <c r="L109" s="4">
        <v>0</v>
      </c>
      <c r="M109" s="4">
        <v>0</v>
      </c>
      <c r="N109" s="29">
        <f t="shared" si="31"/>
        <v>0</v>
      </c>
      <c r="O109" s="4">
        <v>26</v>
      </c>
      <c r="P109" s="4">
        <v>0</v>
      </c>
      <c r="Q109" s="29">
        <f t="shared" si="32"/>
        <v>3.7845705967976713E-2</v>
      </c>
      <c r="R109" s="29">
        <f t="shared" si="33"/>
        <v>0</v>
      </c>
      <c r="S109" s="29">
        <f t="shared" si="34"/>
        <v>0</v>
      </c>
      <c r="T109" s="29">
        <f t="shared" si="35"/>
        <v>0</v>
      </c>
      <c r="U109" s="12">
        <v>0</v>
      </c>
      <c r="V109" s="12">
        <v>0</v>
      </c>
      <c r="W109" s="12">
        <f t="shared" si="36"/>
        <v>100</v>
      </c>
      <c r="X109" s="12">
        <f t="shared" si="37"/>
        <v>100</v>
      </c>
    </row>
    <row r="110" spans="2:24" x14ac:dyDescent="0.25">
      <c r="B110" s="28">
        <v>44448</v>
      </c>
      <c r="C110" s="12">
        <v>371.03639999999996</v>
      </c>
      <c r="D110" s="12">
        <v>280.70216666666664</v>
      </c>
      <c r="E110" s="12">
        <v>240.38699999999997</v>
      </c>
      <c r="F110" s="12">
        <v>321.01733333333334</v>
      </c>
      <c r="G110" s="12">
        <v>0</v>
      </c>
      <c r="H110" s="4">
        <v>0</v>
      </c>
      <c r="I110" s="4">
        <v>0</v>
      </c>
      <c r="J110" s="4">
        <v>798</v>
      </c>
      <c r="K110" s="4">
        <v>381</v>
      </c>
      <c r="L110" s="4">
        <v>0</v>
      </c>
      <c r="M110" s="4">
        <v>0</v>
      </c>
      <c r="N110" s="29">
        <f t="shared" si="31"/>
        <v>0</v>
      </c>
      <c r="O110" s="4">
        <v>26</v>
      </c>
      <c r="P110" s="4">
        <v>0</v>
      </c>
      <c r="Q110" s="29">
        <f t="shared" si="32"/>
        <v>3.2581453634085211E-2</v>
      </c>
      <c r="R110" s="29">
        <f t="shared" si="33"/>
        <v>0</v>
      </c>
      <c r="S110" s="29">
        <f t="shared" si="34"/>
        <v>0</v>
      </c>
      <c r="T110" s="29">
        <f t="shared" si="35"/>
        <v>0</v>
      </c>
      <c r="U110" s="12">
        <v>0</v>
      </c>
      <c r="V110" s="12">
        <v>0</v>
      </c>
      <c r="W110" s="12">
        <f t="shared" si="36"/>
        <v>100</v>
      </c>
      <c r="X110" s="12">
        <f t="shared" si="37"/>
        <v>100</v>
      </c>
    </row>
    <row r="111" spans="2:24" x14ac:dyDescent="0.25">
      <c r="B111" s="19">
        <v>44449</v>
      </c>
      <c r="C111" s="12">
        <v>288.60050000000001</v>
      </c>
      <c r="D111" s="12">
        <v>200.74424999999999</v>
      </c>
      <c r="E111" s="12">
        <v>232.73849999999999</v>
      </c>
      <c r="F111" s="12">
        <v>168.75</v>
      </c>
      <c r="G111" s="12">
        <v>0</v>
      </c>
      <c r="H111" s="4">
        <v>0</v>
      </c>
      <c r="I111" s="4">
        <v>0</v>
      </c>
      <c r="J111" s="4">
        <v>552</v>
      </c>
      <c r="K111" s="4">
        <v>246</v>
      </c>
      <c r="L111" s="4">
        <v>0</v>
      </c>
      <c r="M111" s="4">
        <v>0</v>
      </c>
      <c r="N111" s="29">
        <f t="shared" si="31"/>
        <v>0</v>
      </c>
      <c r="O111" s="4">
        <v>26</v>
      </c>
      <c r="P111" s="4">
        <v>0</v>
      </c>
      <c r="Q111" s="29">
        <f t="shared" si="32"/>
        <v>4.710144927536232E-2</v>
      </c>
      <c r="R111" s="29">
        <f t="shared" si="33"/>
        <v>0</v>
      </c>
      <c r="S111" s="29">
        <f t="shared" si="34"/>
        <v>0</v>
      </c>
      <c r="T111" s="29">
        <f t="shared" si="35"/>
        <v>0</v>
      </c>
      <c r="U111" s="12">
        <v>0</v>
      </c>
      <c r="V111" s="12">
        <v>0</v>
      </c>
      <c r="W111" s="12">
        <f t="shared" si="36"/>
        <v>100</v>
      </c>
      <c r="X111" s="12">
        <f t="shared" si="37"/>
        <v>100</v>
      </c>
    </row>
    <row r="112" spans="2:24" x14ac:dyDescent="0.25">
      <c r="B112" s="19">
        <v>44450</v>
      </c>
      <c r="C112" s="12">
        <v>315.60144444444438</v>
      </c>
      <c r="D112" s="12">
        <v>366.41759999999999</v>
      </c>
      <c r="E112" s="12">
        <v>250.93799999999999</v>
      </c>
      <c r="F112" s="12">
        <v>443.404</v>
      </c>
      <c r="G112" s="12">
        <v>0</v>
      </c>
      <c r="H112" s="4">
        <v>0</v>
      </c>
      <c r="I112" s="4">
        <v>0</v>
      </c>
      <c r="J112" s="4">
        <v>583</v>
      </c>
      <c r="K112" s="4">
        <v>360</v>
      </c>
      <c r="L112" s="4">
        <v>0</v>
      </c>
      <c r="M112" s="4">
        <v>0</v>
      </c>
      <c r="N112" s="29">
        <f t="shared" si="31"/>
        <v>0</v>
      </c>
      <c r="O112" s="4">
        <v>30</v>
      </c>
      <c r="P112" s="4">
        <v>1</v>
      </c>
      <c r="Q112" s="29">
        <f t="shared" si="32"/>
        <v>5.1457975986277875E-2</v>
      </c>
      <c r="R112" s="29">
        <f t="shared" si="33"/>
        <v>0</v>
      </c>
      <c r="S112" s="29">
        <f t="shared" si="34"/>
        <v>2.7777777777777779E-3</v>
      </c>
      <c r="T112" s="29">
        <f t="shared" si="35"/>
        <v>0</v>
      </c>
      <c r="U112" s="12">
        <v>0</v>
      </c>
      <c r="V112" s="12">
        <v>0</v>
      </c>
      <c r="W112" s="12">
        <f t="shared" si="36"/>
        <v>100</v>
      </c>
      <c r="X112" s="12">
        <f t="shared" si="37"/>
        <v>100</v>
      </c>
    </row>
    <row r="113" spans="2:24" x14ac:dyDescent="0.25">
      <c r="B113" s="28">
        <v>44451</v>
      </c>
      <c r="C113" s="12">
        <v>306.3</v>
      </c>
      <c r="D113" s="12">
        <v>199.41149999999999</v>
      </c>
      <c r="E113" s="12">
        <v>251.32300000000001</v>
      </c>
      <c r="F113" s="12">
        <v>147.5</v>
      </c>
      <c r="G113" s="12">
        <v>0</v>
      </c>
      <c r="H113" s="4">
        <v>0</v>
      </c>
      <c r="I113" s="4">
        <v>0</v>
      </c>
      <c r="J113" s="4">
        <v>520</v>
      </c>
      <c r="K113" s="4">
        <v>346</v>
      </c>
      <c r="L113" s="4">
        <v>0</v>
      </c>
      <c r="M113" s="4">
        <v>0</v>
      </c>
      <c r="N113" s="29">
        <f t="shared" si="31"/>
        <v>0</v>
      </c>
      <c r="O113" s="4">
        <v>25</v>
      </c>
      <c r="P113" s="4">
        <v>0</v>
      </c>
      <c r="Q113" s="29">
        <f t="shared" si="32"/>
        <v>4.807692307692308E-2</v>
      </c>
      <c r="R113" s="29">
        <f t="shared" si="33"/>
        <v>0</v>
      </c>
      <c r="S113" s="29">
        <f t="shared" si="34"/>
        <v>0</v>
      </c>
      <c r="T113" s="29">
        <f t="shared" si="35"/>
        <v>0</v>
      </c>
      <c r="U113" s="12">
        <v>0</v>
      </c>
      <c r="V113" s="12">
        <v>0</v>
      </c>
      <c r="W113" s="12">
        <f t="shared" si="36"/>
        <v>100</v>
      </c>
      <c r="X113" s="12">
        <f t="shared" si="37"/>
        <v>100</v>
      </c>
    </row>
    <row r="114" spans="2:24" x14ac:dyDescent="0.25">
      <c r="B114" s="28">
        <v>44452</v>
      </c>
      <c r="C114" s="12">
        <v>398.93619999999999</v>
      </c>
      <c r="D114" s="12">
        <v>384.25633333333332</v>
      </c>
      <c r="E114" s="12">
        <v>344.1345</v>
      </c>
      <c r="F114" s="12">
        <v>464.5</v>
      </c>
      <c r="G114" s="12">
        <v>0</v>
      </c>
      <c r="H114" s="4">
        <v>0</v>
      </c>
      <c r="I114" s="4">
        <v>0</v>
      </c>
      <c r="J114" s="4">
        <v>407</v>
      </c>
      <c r="K114" s="4">
        <v>246</v>
      </c>
      <c r="L114" s="4">
        <v>0</v>
      </c>
      <c r="M114" s="4">
        <v>3</v>
      </c>
      <c r="N114" s="29">
        <f t="shared" si="31"/>
        <v>1.2195121951219513E-2</v>
      </c>
      <c r="O114" s="4">
        <v>32</v>
      </c>
      <c r="P114" s="4">
        <v>0</v>
      </c>
      <c r="Q114" s="29">
        <f t="shared" si="32"/>
        <v>7.8624078624078622E-2</v>
      </c>
      <c r="R114" s="29">
        <f t="shared" si="33"/>
        <v>0</v>
      </c>
      <c r="S114" s="29">
        <f t="shared" si="34"/>
        <v>0</v>
      </c>
      <c r="T114" s="29">
        <f t="shared" si="35"/>
        <v>4.9573666468372001E-5</v>
      </c>
      <c r="U114" s="12">
        <v>0</v>
      </c>
      <c r="V114" s="12">
        <v>0</v>
      </c>
      <c r="W114" s="12">
        <f t="shared" si="36"/>
        <v>100</v>
      </c>
      <c r="X114" s="12">
        <f t="shared" si="37"/>
        <v>100</v>
      </c>
    </row>
    <row r="115" spans="2:24" x14ac:dyDescent="0.25">
      <c r="B115" s="28">
        <v>44453</v>
      </c>
      <c r="C115" s="12">
        <v>315.03200000000004</v>
      </c>
      <c r="D115" s="12">
        <v>213.08125000000001</v>
      </c>
      <c r="E115" s="12">
        <v>238.94166666666669</v>
      </c>
      <c r="F115" s="12">
        <v>135.5</v>
      </c>
      <c r="G115" s="12">
        <v>0</v>
      </c>
      <c r="H115" s="4">
        <v>0</v>
      </c>
      <c r="I115" s="4">
        <v>0</v>
      </c>
      <c r="J115" s="4">
        <v>498</v>
      </c>
      <c r="K115" s="4">
        <v>266</v>
      </c>
      <c r="L115" s="4">
        <v>0</v>
      </c>
      <c r="M115" s="4">
        <v>0</v>
      </c>
      <c r="N115" s="29">
        <f t="shared" si="31"/>
        <v>0</v>
      </c>
      <c r="O115" s="4">
        <v>31</v>
      </c>
      <c r="P115" s="4">
        <v>1</v>
      </c>
      <c r="Q115" s="29">
        <f t="shared" si="32"/>
        <v>6.224899598393574E-2</v>
      </c>
      <c r="R115" s="29">
        <f t="shared" si="33"/>
        <v>0</v>
      </c>
      <c r="S115" s="29">
        <f t="shared" si="34"/>
        <v>3.7593984962406013E-3</v>
      </c>
      <c r="T115" s="29">
        <f t="shared" si="35"/>
        <v>0</v>
      </c>
      <c r="U115" s="12">
        <v>0</v>
      </c>
      <c r="V115" s="12">
        <v>0</v>
      </c>
      <c r="W115" s="12">
        <f t="shared" si="36"/>
        <v>100</v>
      </c>
      <c r="X115" s="12">
        <f t="shared" si="37"/>
        <v>100</v>
      </c>
    </row>
    <row r="116" spans="2:24" x14ac:dyDescent="0.25">
      <c r="B116" s="28">
        <v>44454</v>
      </c>
      <c r="C116" s="12">
        <v>395.42877777777784</v>
      </c>
      <c r="D116" s="12">
        <v>249.93600000000001</v>
      </c>
      <c r="E116" s="12">
        <v>284.827</v>
      </c>
      <c r="F116" s="12">
        <v>180.154</v>
      </c>
      <c r="G116" s="12">
        <v>0</v>
      </c>
      <c r="H116" s="4">
        <v>0</v>
      </c>
      <c r="I116" s="4">
        <v>0</v>
      </c>
      <c r="J116" s="4">
        <v>541</v>
      </c>
      <c r="K116" s="4">
        <v>331</v>
      </c>
      <c r="L116" s="4">
        <v>0</v>
      </c>
      <c r="M116" s="4">
        <v>0</v>
      </c>
      <c r="N116" s="29">
        <f t="shared" si="31"/>
        <v>0</v>
      </c>
      <c r="O116" s="4">
        <v>26</v>
      </c>
      <c r="P116" s="4">
        <v>0</v>
      </c>
      <c r="Q116" s="29">
        <f t="shared" si="32"/>
        <v>4.8059149722735672E-2</v>
      </c>
      <c r="R116" s="29">
        <f t="shared" si="33"/>
        <v>0</v>
      </c>
      <c r="S116" s="29">
        <f t="shared" si="34"/>
        <v>0</v>
      </c>
      <c r="T116" s="29">
        <f t="shared" si="35"/>
        <v>0</v>
      </c>
      <c r="U116" s="12">
        <v>0</v>
      </c>
      <c r="V116" s="12">
        <v>0</v>
      </c>
      <c r="W116" s="12">
        <f t="shared" si="36"/>
        <v>100</v>
      </c>
      <c r="X116" s="12">
        <f t="shared" si="37"/>
        <v>100</v>
      </c>
    </row>
    <row r="117" spans="2:24" x14ac:dyDescent="0.25">
      <c r="B117" s="28">
        <v>44455</v>
      </c>
      <c r="C117" s="12">
        <v>310.37733333333335</v>
      </c>
      <c r="D117" s="12">
        <v>217.56650000000002</v>
      </c>
      <c r="E117" s="12">
        <v>251.53300000000002</v>
      </c>
      <c r="F117" s="12">
        <v>183.6</v>
      </c>
      <c r="G117" s="12">
        <v>0</v>
      </c>
      <c r="H117" s="4">
        <v>0</v>
      </c>
      <c r="I117" s="4">
        <v>0</v>
      </c>
      <c r="J117" s="4">
        <v>528</v>
      </c>
      <c r="K117" s="4">
        <v>329</v>
      </c>
      <c r="L117" s="4">
        <v>0</v>
      </c>
      <c r="M117" s="4">
        <v>0</v>
      </c>
      <c r="N117" s="29">
        <f t="shared" si="31"/>
        <v>0</v>
      </c>
      <c r="O117" s="4">
        <v>26</v>
      </c>
      <c r="P117" s="4">
        <v>0</v>
      </c>
      <c r="Q117" s="29">
        <f t="shared" si="32"/>
        <v>4.924242424242424E-2</v>
      </c>
      <c r="R117" s="29">
        <f t="shared" si="33"/>
        <v>0</v>
      </c>
      <c r="S117" s="29">
        <f t="shared" si="34"/>
        <v>0</v>
      </c>
      <c r="T117" s="29">
        <f t="shared" si="35"/>
        <v>0</v>
      </c>
      <c r="U117" s="12">
        <v>0</v>
      </c>
      <c r="V117" s="12">
        <v>0</v>
      </c>
      <c r="W117" s="12">
        <f t="shared" si="36"/>
        <v>100</v>
      </c>
      <c r="X117" s="12">
        <f t="shared" si="37"/>
        <v>100</v>
      </c>
    </row>
    <row r="118" spans="2:24" x14ac:dyDescent="0.25">
      <c r="B118" s="19">
        <v>44456</v>
      </c>
      <c r="C118" s="12">
        <v>276.05959999999999</v>
      </c>
      <c r="D118" s="12">
        <v>203.91933333333336</v>
      </c>
      <c r="E118" s="12">
        <v>249.37900000000002</v>
      </c>
      <c r="F118" s="12">
        <v>113</v>
      </c>
      <c r="G118" s="12">
        <v>0</v>
      </c>
      <c r="H118" s="4">
        <v>0</v>
      </c>
      <c r="I118" s="4">
        <v>0</v>
      </c>
      <c r="J118" s="4">
        <v>510</v>
      </c>
      <c r="K118" s="4">
        <v>334</v>
      </c>
      <c r="L118" s="4">
        <v>0</v>
      </c>
      <c r="M118" s="4">
        <v>0</v>
      </c>
      <c r="N118" s="29">
        <f t="shared" si="31"/>
        <v>0</v>
      </c>
      <c r="O118" s="4">
        <v>26</v>
      </c>
      <c r="P118" s="4">
        <v>0</v>
      </c>
      <c r="Q118" s="29">
        <f t="shared" si="32"/>
        <v>5.0980392156862744E-2</v>
      </c>
      <c r="R118" s="29">
        <f t="shared" si="33"/>
        <v>0</v>
      </c>
      <c r="S118" s="29">
        <f t="shared" si="34"/>
        <v>0</v>
      </c>
      <c r="T118" s="29">
        <f t="shared" si="35"/>
        <v>0</v>
      </c>
      <c r="U118" s="12">
        <v>0</v>
      </c>
      <c r="V118" s="12">
        <v>0</v>
      </c>
      <c r="W118" s="12">
        <f t="shared" si="36"/>
        <v>100</v>
      </c>
      <c r="X118" s="12">
        <f t="shared" si="37"/>
        <v>100</v>
      </c>
    </row>
    <row r="119" spans="2:24" x14ac:dyDescent="0.25">
      <c r="B119" s="19">
        <v>44457</v>
      </c>
      <c r="C119" s="12">
        <v>281.98125000000005</v>
      </c>
      <c r="D119" s="12">
        <v>295.24849999999998</v>
      </c>
      <c r="E119" s="12">
        <v>295.24849999999998</v>
      </c>
      <c r="F119" s="12">
        <v>0</v>
      </c>
      <c r="G119" s="12">
        <v>0</v>
      </c>
      <c r="H119" s="4">
        <v>0</v>
      </c>
      <c r="I119" s="4">
        <v>0</v>
      </c>
      <c r="J119" s="4">
        <v>410</v>
      </c>
      <c r="K119" s="4">
        <v>241</v>
      </c>
      <c r="L119" s="4">
        <v>0</v>
      </c>
      <c r="M119" s="4">
        <v>0</v>
      </c>
      <c r="N119" s="29">
        <f t="shared" si="31"/>
        <v>0</v>
      </c>
      <c r="O119" s="4">
        <v>26</v>
      </c>
      <c r="P119" s="4">
        <v>0</v>
      </c>
      <c r="Q119" s="29">
        <f t="shared" si="32"/>
        <v>6.3414634146341464E-2</v>
      </c>
      <c r="R119" s="29">
        <f t="shared" si="33"/>
        <v>0</v>
      </c>
      <c r="S119" s="29">
        <f t="shared" si="34"/>
        <v>0</v>
      </c>
      <c r="T119" s="29">
        <f t="shared" si="35"/>
        <v>0</v>
      </c>
      <c r="U119" s="12">
        <v>0</v>
      </c>
      <c r="V119" s="12">
        <v>0</v>
      </c>
      <c r="W119" s="12">
        <f t="shared" si="36"/>
        <v>100</v>
      </c>
      <c r="X119" s="12">
        <f t="shared" si="37"/>
        <v>100</v>
      </c>
    </row>
    <row r="120" spans="2:24" x14ac:dyDescent="0.25">
      <c r="B120" s="28">
        <v>44458</v>
      </c>
      <c r="C120" s="12">
        <v>352.76271428571425</v>
      </c>
      <c r="D120" s="12">
        <v>221.83499999999998</v>
      </c>
      <c r="E120" s="12">
        <v>204.04374999999999</v>
      </c>
      <c r="F120" s="12">
        <v>293</v>
      </c>
      <c r="G120" s="12">
        <v>0</v>
      </c>
      <c r="H120" s="4">
        <v>0</v>
      </c>
      <c r="I120" s="4">
        <v>0</v>
      </c>
      <c r="J120" s="4">
        <v>617</v>
      </c>
      <c r="K120" s="4">
        <v>333</v>
      </c>
      <c r="L120" s="4">
        <v>0</v>
      </c>
      <c r="M120" s="4">
        <v>0</v>
      </c>
      <c r="N120" s="29">
        <f t="shared" si="31"/>
        <v>0</v>
      </c>
      <c r="O120" s="4">
        <v>25</v>
      </c>
      <c r="P120" s="4">
        <v>0</v>
      </c>
      <c r="Q120" s="29">
        <f t="shared" si="32"/>
        <v>4.0518638573743923E-2</v>
      </c>
      <c r="R120" s="29">
        <f t="shared" si="33"/>
        <v>0</v>
      </c>
      <c r="S120" s="29">
        <f t="shared" si="34"/>
        <v>0</v>
      </c>
      <c r="T120" s="29">
        <f t="shared" si="35"/>
        <v>0</v>
      </c>
      <c r="U120" s="12">
        <v>0</v>
      </c>
      <c r="V120" s="12">
        <v>0</v>
      </c>
      <c r="W120" s="12">
        <f t="shared" si="36"/>
        <v>100</v>
      </c>
      <c r="X120" s="12">
        <f t="shared" si="37"/>
        <v>100</v>
      </c>
    </row>
    <row r="121" spans="2:24" x14ac:dyDescent="0.25">
      <c r="B121" s="28">
        <v>44459</v>
      </c>
      <c r="C121" s="12">
        <v>458.15218181818182</v>
      </c>
      <c r="D121" s="12">
        <v>342.30371428571431</v>
      </c>
      <c r="E121" s="12">
        <v>347.58450000000005</v>
      </c>
      <c r="F121" s="12">
        <v>335.26266666666669</v>
      </c>
      <c r="G121" s="12">
        <v>0</v>
      </c>
      <c r="H121" s="4">
        <v>0</v>
      </c>
      <c r="I121" s="4">
        <v>0</v>
      </c>
      <c r="J121" s="4">
        <v>704</v>
      </c>
      <c r="K121" s="4">
        <v>411</v>
      </c>
      <c r="L121" s="4">
        <v>0</v>
      </c>
      <c r="M121" s="4">
        <v>0</v>
      </c>
      <c r="N121" s="29">
        <f t="shared" si="31"/>
        <v>0</v>
      </c>
      <c r="O121" s="4">
        <v>29</v>
      </c>
      <c r="P121" s="4">
        <v>1</v>
      </c>
      <c r="Q121" s="29">
        <f t="shared" si="32"/>
        <v>4.1193181818181816E-2</v>
      </c>
      <c r="R121" s="29">
        <f t="shared" si="33"/>
        <v>0</v>
      </c>
      <c r="S121" s="29">
        <f t="shared" si="34"/>
        <v>2.4330900243309003E-3</v>
      </c>
      <c r="T121" s="29">
        <f t="shared" si="35"/>
        <v>0</v>
      </c>
      <c r="U121" s="12">
        <v>0</v>
      </c>
      <c r="V121" s="12">
        <v>0</v>
      </c>
      <c r="W121" s="12">
        <f t="shared" si="36"/>
        <v>100</v>
      </c>
      <c r="X121" s="12">
        <f t="shared" si="37"/>
        <v>100</v>
      </c>
    </row>
    <row r="122" spans="2:24" x14ac:dyDescent="0.25">
      <c r="B122" s="28">
        <v>44460</v>
      </c>
      <c r="C122" s="12">
        <v>672.34287500000005</v>
      </c>
      <c r="D122" s="12">
        <v>699.24666666666656</v>
      </c>
      <c r="E122" s="12">
        <v>530.08875</v>
      </c>
      <c r="F122" s="12">
        <v>1037.5625</v>
      </c>
      <c r="G122" s="12">
        <v>0</v>
      </c>
      <c r="H122" s="4">
        <v>0</v>
      </c>
      <c r="I122" s="4">
        <v>0</v>
      </c>
      <c r="J122" s="4">
        <v>657</v>
      </c>
      <c r="K122" s="4">
        <v>353</v>
      </c>
      <c r="L122" s="4">
        <v>0</v>
      </c>
      <c r="M122" s="4">
        <v>2</v>
      </c>
      <c r="N122" s="29">
        <f t="shared" si="31"/>
        <v>5.6657223796033997E-3</v>
      </c>
      <c r="O122" s="4">
        <v>29</v>
      </c>
      <c r="P122" s="4">
        <v>0</v>
      </c>
      <c r="Q122" s="29">
        <f t="shared" si="32"/>
        <v>4.4140030441400302E-2</v>
      </c>
      <c r="R122" s="29">
        <f t="shared" si="33"/>
        <v>0</v>
      </c>
      <c r="S122" s="29">
        <f t="shared" si="34"/>
        <v>0</v>
      </c>
      <c r="T122" s="29">
        <f t="shared" si="35"/>
        <v>1.6050205041369406E-5</v>
      </c>
      <c r="U122" s="12">
        <v>0</v>
      </c>
      <c r="V122" s="12">
        <v>0</v>
      </c>
      <c r="W122" s="12">
        <f t="shared" si="36"/>
        <v>100</v>
      </c>
      <c r="X122" s="12">
        <f t="shared" si="37"/>
        <v>100</v>
      </c>
    </row>
    <row r="123" spans="2:24" x14ac:dyDescent="0.25">
      <c r="B123" s="28">
        <v>44461</v>
      </c>
      <c r="C123" s="12">
        <v>271.76055555555558</v>
      </c>
      <c r="D123" s="12">
        <v>276.79679999999996</v>
      </c>
      <c r="E123" s="12">
        <v>360.24199999999996</v>
      </c>
      <c r="F123" s="12">
        <v>221.16666666666666</v>
      </c>
      <c r="G123" s="12">
        <v>0</v>
      </c>
      <c r="H123" s="4">
        <v>0</v>
      </c>
      <c r="I123" s="4">
        <v>0</v>
      </c>
      <c r="J123" s="4">
        <v>544</v>
      </c>
      <c r="K123" s="4">
        <v>352</v>
      </c>
      <c r="L123" s="4">
        <v>0</v>
      </c>
      <c r="M123" s="4">
        <v>0</v>
      </c>
      <c r="N123" s="29">
        <f t="shared" si="31"/>
        <v>0</v>
      </c>
      <c r="O123" s="4">
        <v>30</v>
      </c>
      <c r="P123" s="4">
        <v>0</v>
      </c>
      <c r="Q123" s="29">
        <f t="shared" si="32"/>
        <v>5.514705882352941E-2</v>
      </c>
      <c r="R123" s="29">
        <f t="shared" si="33"/>
        <v>0</v>
      </c>
      <c r="S123" s="29">
        <f t="shared" si="34"/>
        <v>0</v>
      </c>
      <c r="T123" s="29">
        <f t="shared" si="35"/>
        <v>0</v>
      </c>
      <c r="U123" s="12">
        <v>0</v>
      </c>
      <c r="V123" s="12">
        <v>0</v>
      </c>
      <c r="W123" s="12">
        <f t="shared" si="36"/>
        <v>100</v>
      </c>
      <c r="X123" s="12">
        <f t="shared" si="37"/>
        <v>100</v>
      </c>
    </row>
    <row r="124" spans="2:24" x14ac:dyDescent="0.25">
      <c r="B124" s="28">
        <v>44462</v>
      </c>
      <c r="C124" s="12">
        <v>284.83837499999998</v>
      </c>
      <c r="D124" s="12">
        <v>193.75800000000001</v>
      </c>
      <c r="E124" s="12">
        <v>222.01066666666668</v>
      </c>
      <c r="F124" s="12">
        <v>109</v>
      </c>
      <c r="G124" s="12">
        <v>0</v>
      </c>
      <c r="H124" s="4">
        <v>0</v>
      </c>
      <c r="I124" s="4">
        <v>0</v>
      </c>
      <c r="J124" s="4">
        <v>874</v>
      </c>
      <c r="K124" s="4">
        <v>354</v>
      </c>
      <c r="L124" s="4">
        <v>0</v>
      </c>
      <c r="M124" s="4">
        <v>0</v>
      </c>
      <c r="N124" s="29">
        <f t="shared" si="31"/>
        <v>0</v>
      </c>
      <c r="O124" s="4">
        <v>29</v>
      </c>
      <c r="P124" s="4">
        <v>2</v>
      </c>
      <c r="Q124" s="29">
        <f t="shared" si="32"/>
        <v>3.3180778032036611E-2</v>
      </c>
      <c r="R124" s="29">
        <f t="shared" si="33"/>
        <v>0</v>
      </c>
      <c r="S124" s="29">
        <f t="shared" si="34"/>
        <v>5.6497175141242938E-3</v>
      </c>
      <c r="T124" s="29">
        <f t="shared" si="35"/>
        <v>0</v>
      </c>
      <c r="U124" s="12">
        <v>0</v>
      </c>
      <c r="V124" s="12">
        <v>0</v>
      </c>
      <c r="W124" s="12">
        <f t="shared" si="36"/>
        <v>100</v>
      </c>
      <c r="X124" s="12">
        <f t="shared" si="37"/>
        <v>100</v>
      </c>
    </row>
    <row r="125" spans="2:24" x14ac:dyDescent="0.25">
      <c r="B125" s="19">
        <v>44463</v>
      </c>
      <c r="C125" s="12">
        <v>235.74737499999998</v>
      </c>
      <c r="D125" s="12">
        <v>301.04599999999999</v>
      </c>
      <c r="E125" s="12">
        <v>257.63049999999998</v>
      </c>
      <c r="F125" s="12">
        <v>344.4615</v>
      </c>
      <c r="G125" s="12">
        <v>0</v>
      </c>
      <c r="H125" s="4">
        <v>0</v>
      </c>
      <c r="I125" s="4">
        <v>0</v>
      </c>
      <c r="J125" s="4">
        <v>478</v>
      </c>
      <c r="K125" s="4">
        <v>265</v>
      </c>
      <c r="L125" s="4">
        <v>0</v>
      </c>
      <c r="M125" s="4">
        <v>0</v>
      </c>
      <c r="N125" s="29">
        <f t="shared" si="31"/>
        <v>0</v>
      </c>
      <c r="O125" s="4">
        <v>28</v>
      </c>
      <c r="P125" s="4">
        <v>0</v>
      </c>
      <c r="Q125" s="29">
        <f t="shared" si="32"/>
        <v>5.8577405857740586E-2</v>
      </c>
      <c r="R125" s="29">
        <f t="shared" si="33"/>
        <v>0</v>
      </c>
      <c r="S125" s="29">
        <f t="shared" si="34"/>
        <v>0</v>
      </c>
      <c r="T125" s="29">
        <f t="shared" si="35"/>
        <v>0</v>
      </c>
      <c r="U125" s="12">
        <v>0</v>
      </c>
      <c r="V125" s="12">
        <v>0</v>
      </c>
      <c r="W125" s="12">
        <f t="shared" si="36"/>
        <v>100</v>
      </c>
      <c r="X125" s="12">
        <f t="shared" si="37"/>
        <v>100</v>
      </c>
    </row>
    <row r="126" spans="2:24" x14ac:dyDescent="0.25">
      <c r="B126" s="19">
        <v>44464</v>
      </c>
      <c r="C126" s="12">
        <v>242.23099999999997</v>
      </c>
      <c r="D126" s="12">
        <v>228.1388</v>
      </c>
      <c r="E126" s="12">
        <v>255.43049999999999</v>
      </c>
      <c r="F126" s="12">
        <v>209.94433333333333</v>
      </c>
      <c r="G126" s="12">
        <v>0</v>
      </c>
      <c r="H126" s="4">
        <v>0</v>
      </c>
      <c r="I126" s="4">
        <v>0</v>
      </c>
      <c r="J126" s="4">
        <v>611</v>
      </c>
      <c r="K126" s="4">
        <v>367</v>
      </c>
      <c r="L126" s="4">
        <v>0</v>
      </c>
      <c r="M126" s="4">
        <v>0</v>
      </c>
      <c r="N126" s="29">
        <f t="shared" si="31"/>
        <v>0</v>
      </c>
      <c r="O126" s="4">
        <v>31</v>
      </c>
      <c r="P126" s="4">
        <v>0</v>
      </c>
      <c r="Q126" s="29">
        <f t="shared" si="32"/>
        <v>5.0736497545008183E-2</v>
      </c>
      <c r="R126" s="29">
        <f t="shared" si="33"/>
        <v>0</v>
      </c>
      <c r="S126" s="29">
        <f t="shared" si="34"/>
        <v>0</v>
      </c>
      <c r="T126" s="29">
        <f t="shared" si="35"/>
        <v>0</v>
      </c>
      <c r="U126" s="12">
        <v>0</v>
      </c>
      <c r="V126" s="12">
        <v>0</v>
      </c>
      <c r="W126" s="12">
        <f t="shared" si="36"/>
        <v>100</v>
      </c>
      <c r="X126" s="12">
        <f t="shared" si="37"/>
        <v>100</v>
      </c>
    </row>
    <row r="127" spans="2:24" x14ac:dyDescent="0.25">
      <c r="B127" s="28">
        <v>44465</v>
      </c>
      <c r="C127" s="12">
        <v>363.4579</v>
      </c>
      <c r="D127" s="12">
        <v>293.40160000000003</v>
      </c>
      <c r="E127" s="12">
        <v>273.85000000000002</v>
      </c>
      <c r="F127" s="12">
        <v>306.43599999999998</v>
      </c>
      <c r="G127" s="12">
        <v>0</v>
      </c>
      <c r="H127" s="4">
        <v>0</v>
      </c>
      <c r="I127" s="4">
        <v>0</v>
      </c>
      <c r="J127" s="4">
        <v>621</v>
      </c>
      <c r="K127" s="4">
        <v>384</v>
      </c>
      <c r="L127" s="4">
        <v>0</v>
      </c>
      <c r="M127" s="4">
        <v>0</v>
      </c>
      <c r="N127" s="29">
        <f t="shared" si="31"/>
        <v>0</v>
      </c>
      <c r="O127" s="4">
        <v>30</v>
      </c>
      <c r="P127" s="4">
        <v>28</v>
      </c>
      <c r="Q127" s="29">
        <f t="shared" si="32"/>
        <v>4.8309178743961352E-2</v>
      </c>
      <c r="R127" s="29">
        <f t="shared" si="33"/>
        <v>0</v>
      </c>
      <c r="S127" s="29">
        <f t="shared" si="34"/>
        <v>7.2916666666666671E-2</v>
      </c>
      <c r="T127" s="29">
        <f t="shared" si="35"/>
        <v>0</v>
      </c>
      <c r="U127" s="12">
        <v>0</v>
      </c>
      <c r="V127" s="12">
        <v>0</v>
      </c>
      <c r="W127" s="12">
        <f t="shared" si="36"/>
        <v>100</v>
      </c>
      <c r="X127" s="12">
        <f t="shared" si="37"/>
        <v>100</v>
      </c>
    </row>
    <row r="128" spans="2:24" x14ac:dyDescent="0.25">
      <c r="B128" s="28">
        <v>44466</v>
      </c>
      <c r="C128" s="12">
        <v>279.09100000000001</v>
      </c>
      <c r="D128" s="12">
        <v>208.78759999999997</v>
      </c>
      <c r="E128" s="12">
        <v>216.31566666666666</v>
      </c>
      <c r="F128" s="12">
        <v>197.49549999999999</v>
      </c>
      <c r="G128" s="12">
        <v>0</v>
      </c>
      <c r="H128" s="4">
        <v>0</v>
      </c>
      <c r="I128" s="4">
        <v>0</v>
      </c>
      <c r="J128" s="4">
        <v>613</v>
      </c>
      <c r="K128" s="4">
        <v>404</v>
      </c>
      <c r="L128" s="4">
        <v>0</v>
      </c>
      <c r="M128" s="4">
        <v>0</v>
      </c>
      <c r="N128" s="29">
        <f t="shared" si="31"/>
        <v>0</v>
      </c>
      <c r="O128" s="4">
        <v>29</v>
      </c>
      <c r="P128" s="4">
        <v>1</v>
      </c>
      <c r="Q128" s="29">
        <f t="shared" si="32"/>
        <v>4.730831973898858E-2</v>
      </c>
      <c r="R128" s="29">
        <f t="shared" si="33"/>
        <v>0</v>
      </c>
      <c r="S128" s="29">
        <f t="shared" si="34"/>
        <v>2.4752475247524753E-3</v>
      </c>
      <c r="T128" s="29">
        <f t="shared" si="35"/>
        <v>0</v>
      </c>
      <c r="U128" s="12">
        <v>0</v>
      </c>
      <c r="V128" s="12">
        <v>0</v>
      </c>
      <c r="W128" s="12">
        <f t="shared" si="36"/>
        <v>100</v>
      </c>
      <c r="X128" s="12">
        <f t="shared" si="37"/>
        <v>100</v>
      </c>
    </row>
    <row r="129" spans="2:24" x14ac:dyDescent="0.25">
      <c r="B129" s="28">
        <v>44467</v>
      </c>
      <c r="C129" s="12">
        <v>584.81637499999999</v>
      </c>
      <c r="D129" s="12">
        <v>593.72300000000007</v>
      </c>
      <c r="E129" s="12">
        <v>839.33199999999999</v>
      </c>
      <c r="F129" s="12">
        <v>225.30950000000001</v>
      </c>
      <c r="G129" s="12">
        <v>0</v>
      </c>
      <c r="H129" s="4">
        <v>0</v>
      </c>
      <c r="I129" s="4">
        <v>2429</v>
      </c>
      <c r="J129" s="4">
        <v>671</v>
      </c>
      <c r="K129" s="4">
        <v>341</v>
      </c>
      <c r="L129" s="4">
        <v>1</v>
      </c>
      <c r="M129" s="4">
        <v>23</v>
      </c>
      <c r="N129" s="29">
        <f t="shared" si="31"/>
        <v>6.7448680351906154E-2</v>
      </c>
      <c r="O129" s="4">
        <v>80</v>
      </c>
      <c r="P129" s="4">
        <v>2</v>
      </c>
      <c r="Q129" s="29">
        <f t="shared" si="32"/>
        <v>0.11922503725782414</v>
      </c>
      <c r="R129" s="29">
        <f t="shared" si="33"/>
        <v>1.4903129657228018E-3</v>
      </c>
      <c r="S129" s="29">
        <f t="shared" si="34"/>
        <v>5.8651026392961877E-3</v>
      </c>
      <c r="T129" s="29">
        <f t="shared" si="35"/>
        <v>1.9779671657450484E-4</v>
      </c>
      <c r="U129" s="12">
        <v>0</v>
      </c>
      <c r="V129" s="12">
        <v>0</v>
      </c>
      <c r="W129" s="12">
        <f t="shared" si="36"/>
        <v>100</v>
      </c>
      <c r="X129" s="12">
        <f t="shared" si="37"/>
        <v>100</v>
      </c>
    </row>
    <row r="130" spans="2:24" x14ac:dyDescent="0.25">
      <c r="B130" s="28">
        <v>44468</v>
      </c>
      <c r="C130" s="12">
        <v>630.38750000000005</v>
      </c>
      <c r="D130" s="12">
        <v>532.53949999999998</v>
      </c>
      <c r="E130" s="12">
        <v>532.53949999999998</v>
      </c>
      <c r="F130" s="12">
        <v>0</v>
      </c>
      <c r="G130" s="12">
        <v>0</v>
      </c>
      <c r="H130" s="4">
        <v>0</v>
      </c>
      <c r="I130" s="4">
        <v>0</v>
      </c>
      <c r="J130" s="4">
        <v>528</v>
      </c>
      <c r="K130" s="4">
        <v>338</v>
      </c>
      <c r="L130" s="4">
        <v>0</v>
      </c>
      <c r="M130" s="4">
        <v>0</v>
      </c>
      <c r="N130" s="29">
        <f t="shared" si="31"/>
        <v>0</v>
      </c>
      <c r="O130" s="4">
        <v>52</v>
      </c>
      <c r="P130" s="4">
        <v>2</v>
      </c>
      <c r="Q130" s="29">
        <f t="shared" si="32"/>
        <v>9.8484848484848481E-2</v>
      </c>
      <c r="R130" s="29">
        <f t="shared" si="33"/>
        <v>0</v>
      </c>
      <c r="S130" s="29">
        <f t="shared" si="34"/>
        <v>5.9171597633136093E-3</v>
      </c>
      <c r="T130" s="29">
        <f t="shared" si="35"/>
        <v>0</v>
      </c>
      <c r="U130" s="12">
        <v>0</v>
      </c>
      <c r="V130" s="12">
        <v>0</v>
      </c>
      <c r="W130" s="12">
        <f t="shared" si="36"/>
        <v>100</v>
      </c>
      <c r="X130" s="12">
        <f t="shared" si="37"/>
        <v>100</v>
      </c>
    </row>
    <row r="131" spans="2:24" x14ac:dyDescent="0.25">
      <c r="B131" s="28">
        <v>44469</v>
      </c>
      <c r="C131" s="12">
        <v>334.38749999999999</v>
      </c>
      <c r="D131" s="12">
        <v>232.16066666666666</v>
      </c>
      <c r="E131" s="12">
        <v>206.68833333333336</v>
      </c>
      <c r="F131" s="12">
        <v>257.63299999999998</v>
      </c>
      <c r="G131" s="12">
        <v>0</v>
      </c>
      <c r="H131" s="4">
        <v>0</v>
      </c>
      <c r="I131" s="4">
        <v>0</v>
      </c>
      <c r="J131" s="4">
        <v>844</v>
      </c>
      <c r="K131" s="4">
        <v>478</v>
      </c>
      <c r="L131" s="4">
        <v>0</v>
      </c>
      <c r="M131" s="4">
        <v>0</v>
      </c>
      <c r="N131" s="29">
        <f t="shared" si="31"/>
        <v>0</v>
      </c>
      <c r="O131" s="4">
        <v>43</v>
      </c>
      <c r="P131" s="4">
        <v>0</v>
      </c>
      <c r="Q131" s="29">
        <f t="shared" si="32"/>
        <v>5.0947867298578198E-2</v>
      </c>
      <c r="R131" s="29">
        <f t="shared" si="33"/>
        <v>0</v>
      </c>
      <c r="S131" s="29">
        <f t="shared" si="34"/>
        <v>0</v>
      </c>
      <c r="T131" s="29">
        <f t="shared" si="35"/>
        <v>0</v>
      </c>
      <c r="U131" s="12">
        <v>0</v>
      </c>
      <c r="V131" s="12">
        <v>0</v>
      </c>
      <c r="W131" s="12">
        <f t="shared" si="36"/>
        <v>100</v>
      </c>
      <c r="X131" s="12">
        <f t="shared" si="37"/>
        <v>100</v>
      </c>
    </row>
    <row r="132" spans="2:24" x14ac:dyDescent="0.25">
      <c r="B132" s="14" t="s">
        <v>2</v>
      </c>
      <c r="C132" s="15">
        <v>78389.653999999995</v>
      </c>
      <c r="D132" s="15">
        <v>36659.737000000008</v>
      </c>
      <c r="E132" s="15">
        <v>22447.853000000003</v>
      </c>
      <c r="F132" s="15">
        <v>14211.884</v>
      </c>
      <c r="G132" s="15">
        <v>0</v>
      </c>
      <c r="H132" s="15">
        <v>0</v>
      </c>
      <c r="I132" s="15">
        <v>2429</v>
      </c>
      <c r="J132" s="15">
        <v>17544</v>
      </c>
      <c r="K132" s="15">
        <v>10035</v>
      </c>
      <c r="L132" s="15">
        <v>1</v>
      </c>
      <c r="M132" s="15">
        <v>28</v>
      </c>
      <c r="N132" s="16" t="s">
        <v>34</v>
      </c>
      <c r="O132" s="15">
        <v>868</v>
      </c>
      <c r="P132" s="15">
        <v>1</v>
      </c>
      <c r="Q132" s="16" t="s">
        <v>34</v>
      </c>
      <c r="R132" s="16" t="s">
        <v>34</v>
      </c>
      <c r="S132" s="16" t="s">
        <v>34</v>
      </c>
      <c r="T132" s="16" t="s">
        <v>34</v>
      </c>
      <c r="U132" s="16" t="s">
        <v>34</v>
      </c>
      <c r="V132" s="16" t="s">
        <v>34</v>
      </c>
      <c r="W132" s="16" t="s">
        <v>34</v>
      </c>
      <c r="X132" s="16" t="s">
        <v>34</v>
      </c>
    </row>
    <row r="133" spans="2:24" ht="25.5" x14ac:dyDescent="0.25">
      <c r="B133" s="18" t="s">
        <v>3</v>
      </c>
      <c r="C133" s="17">
        <v>354.79307190716702</v>
      </c>
      <c r="D133" s="17">
        <v>290.88186158730161</v>
      </c>
      <c r="E133" s="17">
        <v>301.67211666666674</v>
      </c>
      <c r="F133" s="17">
        <v>259.45773076923075</v>
      </c>
      <c r="G133" s="17">
        <v>0</v>
      </c>
      <c r="H133" s="16">
        <v>0</v>
      </c>
      <c r="I133" s="16">
        <v>80.966999999999999</v>
      </c>
      <c r="J133" s="17">
        <v>584.79999999999995</v>
      </c>
      <c r="K133" s="17">
        <v>334.5</v>
      </c>
      <c r="L133" s="17">
        <v>3.3333333333333333E-2</v>
      </c>
      <c r="M133" s="17">
        <v>0.93333333333333335</v>
      </c>
      <c r="N133" s="30">
        <f>AVERAGE(N102:N131)</f>
        <v>2.8436508227576355E-3</v>
      </c>
      <c r="O133" s="17">
        <v>28.933333333333334</v>
      </c>
      <c r="P133" s="17">
        <v>73</v>
      </c>
      <c r="Q133" s="30">
        <f t="shared" ref="Q133:X133" si="38">AVERAGE(Q102:Q131)</f>
        <v>5.0367929923982348E-2</v>
      </c>
      <c r="R133" s="30">
        <f t="shared" si="38"/>
        <v>4.9677098857426726E-5</v>
      </c>
      <c r="S133" s="30">
        <f t="shared" si="38"/>
        <v>6.6122442922743616E-3</v>
      </c>
      <c r="T133" s="30">
        <f t="shared" si="38"/>
        <v>8.7806862694748743E-6</v>
      </c>
      <c r="U133" s="17">
        <v>0</v>
      </c>
      <c r="V133" s="17">
        <v>0</v>
      </c>
      <c r="W133" s="17">
        <f t="shared" si="38"/>
        <v>100</v>
      </c>
      <c r="X133" s="17">
        <f t="shared" si="38"/>
        <v>100</v>
      </c>
    </row>
    <row r="134" spans="2:24" x14ac:dyDescent="0.25">
      <c r="P134" s="1">
        <v>2.3548387096774195</v>
      </c>
    </row>
    <row r="136" spans="2:24" ht="25.5" customHeight="1" x14ac:dyDescent="0.25">
      <c r="B136" s="26">
        <v>44805</v>
      </c>
      <c r="C136" s="31" t="s">
        <v>41</v>
      </c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3"/>
    </row>
    <row r="137" spans="2:24" ht="156" x14ac:dyDescent="0.25">
      <c r="B137" s="18"/>
      <c r="C137" s="11"/>
      <c r="D137" s="9" t="s">
        <v>38</v>
      </c>
      <c r="E137" s="9" t="s">
        <v>39</v>
      </c>
      <c r="F137" s="9" t="s">
        <v>40</v>
      </c>
      <c r="G137" s="9" t="s">
        <v>14</v>
      </c>
      <c r="H137" s="9" t="s">
        <v>15</v>
      </c>
      <c r="I137" s="9" t="s">
        <v>16</v>
      </c>
      <c r="J137" s="9" t="s">
        <v>19</v>
      </c>
      <c r="K137" s="9" t="s">
        <v>20</v>
      </c>
      <c r="L137" s="9" t="s">
        <v>21</v>
      </c>
      <c r="M137" s="21" t="s">
        <v>23</v>
      </c>
      <c r="N137" s="9" t="s">
        <v>24</v>
      </c>
    </row>
    <row r="138" spans="2:24" x14ac:dyDescent="0.25">
      <c r="B138" s="18"/>
      <c r="C138" s="11" t="s">
        <v>25</v>
      </c>
      <c r="D138" s="11" t="s">
        <v>25</v>
      </c>
      <c r="E138" s="11" t="s">
        <v>25</v>
      </c>
      <c r="F138" s="11" t="s">
        <v>25</v>
      </c>
      <c r="G138" s="11" t="s">
        <v>26</v>
      </c>
      <c r="H138" s="11" t="s">
        <v>27</v>
      </c>
      <c r="I138" s="11" t="s">
        <v>28</v>
      </c>
      <c r="J138" s="11" t="s">
        <v>28</v>
      </c>
      <c r="K138" s="11" t="s">
        <v>30</v>
      </c>
      <c r="L138" s="11" t="s">
        <v>31</v>
      </c>
      <c r="M138" s="22" t="s">
        <v>32</v>
      </c>
      <c r="N138" s="11" t="s">
        <v>33</v>
      </c>
    </row>
    <row r="139" spans="2:24" x14ac:dyDescent="0.25">
      <c r="B139" s="18" t="s">
        <v>2</v>
      </c>
      <c r="C139" s="15">
        <f>SUM(C132:D132)</f>
        <v>115049.391</v>
      </c>
      <c r="D139" s="15">
        <f>D132</f>
        <v>36659.737000000008</v>
      </c>
      <c r="E139" s="15">
        <f t="shared" ref="E139:F139" si="39">E132</f>
        <v>22447.853000000003</v>
      </c>
      <c r="F139" s="15">
        <f t="shared" si="39"/>
        <v>14211.884</v>
      </c>
      <c r="G139" s="15">
        <f>SUM(H132:I132)</f>
        <v>2429</v>
      </c>
      <c r="H139" s="15">
        <f>SUM(J132:K132)</f>
        <v>27579</v>
      </c>
      <c r="I139" s="15">
        <f>SUM(L132:M132)</f>
        <v>29</v>
      </c>
      <c r="J139" s="15">
        <f>SUM(O132:P132)</f>
        <v>869</v>
      </c>
      <c r="K139" s="16" t="s">
        <v>34</v>
      </c>
      <c r="L139" s="16" t="s">
        <v>34</v>
      </c>
      <c r="M139" s="23" t="s">
        <v>34</v>
      </c>
      <c r="N139" s="16" t="s">
        <v>34</v>
      </c>
    </row>
    <row r="140" spans="2:24" ht="25.5" x14ac:dyDescent="0.25">
      <c r="B140" s="18" t="s">
        <v>3</v>
      </c>
      <c r="C140" s="20">
        <f>AVERAGE(C133:D133)</f>
        <v>322.83746674723432</v>
      </c>
      <c r="D140" s="20">
        <f>D133</f>
        <v>290.88186158730161</v>
      </c>
      <c r="E140" s="20">
        <f t="shared" ref="E140:F140" si="40">E133</f>
        <v>301.67211666666674</v>
      </c>
      <c r="F140" s="20">
        <f t="shared" si="40"/>
        <v>259.45773076923075</v>
      </c>
      <c r="G140" s="20">
        <f>AVERAGE(H133:I133)</f>
        <v>40.483499999999999</v>
      </c>
      <c r="H140" s="20">
        <f>AVERAGE(J133:K133)</f>
        <v>459.65</v>
      </c>
      <c r="I140" s="20">
        <f>AVERAGE(L133:M133)</f>
        <v>0.48333333333333334</v>
      </c>
      <c r="J140" s="20">
        <f>AVERAGE(O133:P133)</f>
        <v>50.966666666666669</v>
      </c>
      <c r="K140" s="30">
        <f>AVERAGE(Q133,S133)</f>
        <v>2.8490087108128354E-2</v>
      </c>
      <c r="L140" s="30">
        <f>AVERAGE(R133,T133)</f>
        <v>2.9228892563450801E-5</v>
      </c>
      <c r="M140" s="24">
        <f>AVERAGE(U133:V133)</f>
        <v>0</v>
      </c>
      <c r="N140" s="20">
        <f>AVERAGE(W133:X133)</f>
        <v>100</v>
      </c>
    </row>
  </sheetData>
  <mergeCells count="3">
    <mergeCell ref="C136:N136"/>
    <mergeCell ref="C45:N45"/>
    <mergeCell ref="C91:N9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C00000"/>
  </sheetPr>
  <dimension ref="B2:L118"/>
  <sheetViews>
    <sheetView workbookViewId="0">
      <selection activeCell="I139" sqref="I139"/>
    </sheetView>
  </sheetViews>
  <sheetFormatPr defaultRowHeight="12.75" x14ac:dyDescent="0.25"/>
  <cols>
    <col min="1" max="1" width="3.28515625" style="1" customWidth="1"/>
    <col min="2" max="2" width="15.28515625" style="1" bestFit="1" customWidth="1"/>
    <col min="3" max="6" width="16.7109375" style="1" customWidth="1"/>
    <col min="7" max="7" width="20.140625" style="1" bestFit="1" customWidth="1"/>
    <col min="8" max="8" width="20.28515625" style="1" bestFit="1" customWidth="1"/>
    <col min="9" max="9" width="22.42578125" style="1" bestFit="1" customWidth="1"/>
    <col min="10" max="10" width="20.7109375" style="1" bestFit="1" customWidth="1"/>
    <col min="11" max="11" width="15.140625" style="1" bestFit="1" customWidth="1"/>
    <col min="12" max="12" width="13.5703125" style="1" bestFit="1" customWidth="1"/>
    <col min="13" max="16384" width="9.140625" style="1"/>
  </cols>
  <sheetData>
    <row r="2" spans="2:12" x14ac:dyDescent="0.25">
      <c r="B2" s="1" t="s">
        <v>35</v>
      </c>
      <c r="C2" s="10">
        <v>1</v>
      </c>
      <c r="D2" s="10">
        <v>2</v>
      </c>
      <c r="E2" s="10">
        <v>3</v>
      </c>
      <c r="F2" s="10">
        <v>4</v>
      </c>
      <c r="G2" s="10">
        <v>5</v>
      </c>
      <c r="H2" s="10">
        <v>6</v>
      </c>
      <c r="I2" s="10">
        <v>7</v>
      </c>
      <c r="J2" s="10">
        <v>8</v>
      </c>
      <c r="K2" s="10">
        <v>9</v>
      </c>
      <c r="L2" s="10">
        <v>10</v>
      </c>
    </row>
    <row r="3" spans="2:12" x14ac:dyDescent="0.25">
      <c r="B3" s="1" t="s">
        <v>35</v>
      </c>
      <c r="C3" s="10">
        <v>1</v>
      </c>
      <c r="D3" s="10"/>
      <c r="E3" s="10"/>
      <c r="F3" s="10"/>
      <c r="G3" s="10">
        <v>2</v>
      </c>
      <c r="H3" s="10">
        <v>3</v>
      </c>
      <c r="I3" s="10">
        <v>4</v>
      </c>
      <c r="J3" s="10">
        <v>5</v>
      </c>
      <c r="K3" s="10">
        <v>6</v>
      </c>
      <c r="L3" s="10">
        <v>7</v>
      </c>
    </row>
    <row r="4" spans="2:12" ht="25.5" x14ac:dyDescent="0.25">
      <c r="B4" s="5" t="s">
        <v>7</v>
      </c>
      <c r="C4" s="2" t="s">
        <v>37</v>
      </c>
      <c r="D4" s="34" t="s">
        <v>43</v>
      </c>
      <c r="E4" s="35"/>
      <c r="F4" s="36"/>
      <c r="G4" s="34" t="s">
        <v>45</v>
      </c>
      <c r="H4" s="35"/>
      <c r="I4" s="35"/>
      <c r="J4" s="35"/>
      <c r="K4" s="35"/>
      <c r="L4" s="36"/>
    </row>
    <row r="5" spans="2:12" ht="48" x14ac:dyDescent="0.25">
      <c r="B5" s="6" t="s">
        <v>13</v>
      </c>
      <c r="C5" s="8"/>
      <c r="D5" s="9" t="s">
        <v>38</v>
      </c>
      <c r="E5" s="9" t="s">
        <v>39</v>
      </c>
      <c r="F5" s="9" t="s">
        <v>40</v>
      </c>
      <c r="G5" s="9"/>
      <c r="H5" s="9" t="s">
        <v>36</v>
      </c>
      <c r="I5" s="9" t="s">
        <v>15</v>
      </c>
      <c r="J5" s="9" t="s">
        <v>22</v>
      </c>
      <c r="K5" s="9" t="s">
        <v>23</v>
      </c>
      <c r="L5" s="9" t="s">
        <v>24</v>
      </c>
    </row>
    <row r="6" spans="2:12" x14ac:dyDescent="0.25">
      <c r="B6" s="3" t="s">
        <v>1</v>
      </c>
      <c r="C6" s="11" t="s">
        <v>25</v>
      </c>
      <c r="D6" s="11" t="s">
        <v>25</v>
      </c>
      <c r="E6" s="11" t="s">
        <v>25</v>
      </c>
      <c r="F6" s="11" t="s">
        <v>25</v>
      </c>
      <c r="G6" s="11" t="s">
        <v>26</v>
      </c>
      <c r="H6" s="11" t="s">
        <v>28</v>
      </c>
      <c r="I6" s="11" t="s">
        <v>27</v>
      </c>
      <c r="J6" s="11" t="s">
        <v>30</v>
      </c>
      <c r="K6" s="11" t="s">
        <v>32</v>
      </c>
      <c r="L6" s="11" t="s">
        <v>33</v>
      </c>
    </row>
    <row r="7" spans="2:12" x14ac:dyDescent="0.25">
      <c r="B7" s="28">
        <v>44378</v>
      </c>
      <c r="C7" s="12">
        <v>1523.5840000000003</v>
      </c>
      <c r="D7" s="12">
        <v>1271.0433333333333</v>
      </c>
      <c r="E7" s="12">
        <v>1902.395</v>
      </c>
      <c r="F7" s="12">
        <v>1026.81</v>
      </c>
      <c r="G7" s="4">
        <v>0</v>
      </c>
      <c r="H7" s="4">
        <v>170</v>
      </c>
      <c r="I7" s="4">
        <v>41270</v>
      </c>
      <c r="J7" s="29">
        <f>H7/I7</f>
        <v>4.1192149260964378E-3</v>
      </c>
      <c r="K7" s="12">
        <f>G7/86400000</f>
        <v>0</v>
      </c>
      <c r="L7" s="12">
        <f>100-K7</f>
        <v>100</v>
      </c>
    </row>
    <row r="8" spans="2:12" x14ac:dyDescent="0.25">
      <c r="B8" s="19">
        <v>44379</v>
      </c>
      <c r="C8" s="12">
        <v>1420.636</v>
      </c>
      <c r="D8" s="12">
        <v>1170.1299999999999</v>
      </c>
      <c r="E8" s="12">
        <v>1796.395</v>
      </c>
      <c r="F8" s="12">
        <v>1029.48</v>
      </c>
      <c r="G8" s="4">
        <v>0</v>
      </c>
      <c r="H8" s="4">
        <v>21</v>
      </c>
      <c r="I8" s="4">
        <v>6805</v>
      </c>
      <c r="J8" s="29">
        <f t="shared" ref="J8:J36" si="0">H8/I8</f>
        <v>3.085966201322557E-3</v>
      </c>
      <c r="K8" s="12">
        <f t="shared" ref="K8:K36" si="1">G8/86400000</f>
        <v>0</v>
      </c>
      <c r="L8" s="12">
        <f t="shared" ref="L8:L36" si="2">100-K8</f>
        <v>100</v>
      </c>
    </row>
    <row r="9" spans="2:12" x14ac:dyDescent="0.25">
      <c r="B9" s="19">
        <v>44380</v>
      </c>
      <c r="C9" s="12">
        <v>1447.6799999999998</v>
      </c>
      <c r="D9" s="12">
        <v>1175.8500000000001</v>
      </c>
      <c r="E9" s="12">
        <v>1855.425</v>
      </c>
      <c r="F9" s="12">
        <v>1030.26</v>
      </c>
      <c r="G9" s="4">
        <v>0</v>
      </c>
      <c r="H9" s="4">
        <v>17</v>
      </c>
      <c r="I9" s="4">
        <v>4722</v>
      </c>
      <c r="J9" s="29">
        <f t="shared" si="0"/>
        <v>3.6001694197373992E-3</v>
      </c>
      <c r="K9" s="12">
        <f t="shared" si="1"/>
        <v>0</v>
      </c>
      <c r="L9" s="12">
        <f t="shared" si="2"/>
        <v>100</v>
      </c>
    </row>
    <row r="10" spans="2:12" x14ac:dyDescent="0.25">
      <c r="B10" s="28">
        <v>44381</v>
      </c>
      <c r="C10" s="12">
        <v>1501</v>
      </c>
      <c r="D10" s="12">
        <v>1239.73</v>
      </c>
      <c r="E10" s="12">
        <v>1892.905</v>
      </c>
      <c r="F10" s="12">
        <v>1049.22</v>
      </c>
      <c r="G10" s="4">
        <v>0</v>
      </c>
      <c r="H10" s="4">
        <v>176</v>
      </c>
      <c r="I10" s="4">
        <v>43981</v>
      </c>
      <c r="J10" s="29">
        <f t="shared" si="0"/>
        <v>4.0017280189172597E-3</v>
      </c>
      <c r="K10" s="12">
        <f t="shared" si="1"/>
        <v>0</v>
      </c>
      <c r="L10" s="12">
        <f t="shared" si="2"/>
        <v>100</v>
      </c>
    </row>
    <row r="11" spans="2:12" x14ac:dyDescent="0.25">
      <c r="B11" s="28">
        <v>44382</v>
      </c>
      <c r="C11" s="12">
        <v>1451.0899999999997</v>
      </c>
      <c r="D11" s="12">
        <v>1225.7233333333331</v>
      </c>
      <c r="E11" s="12">
        <v>1789.14</v>
      </c>
      <c r="F11" s="12">
        <v>1022.96</v>
      </c>
      <c r="G11" s="4">
        <v>0</v>
      </c>
      <c r="H11" s="4">
        <v>145</v>
      </c>
      <c r="I11" s="4">
        <v>41281</v>
      </c>
      <c r="J11" s="29">
        <f t="shared" si="0"/>
        <v>3.5125118093069451E-3</v>
      </c>
      <c r="K11" s="12">
        <f t="shared" si="1"/>
        <v>0</v>
      </c>
      <c r="L11" s="12">
        <f t="shared" si="2"/>
        <v>100</v>
      </c>
    </row>
    <row r="12" spans="2:12" x14ac:dyDescent="0.25">
      <c r="B12" s="28">
        <v>44383</v>
      </c>
      <c r="C12" s="12">
        <v>1445.298</v>
      </c>
      <c r="D12" s="12">
        <v>1219.9866666666667</v>
      </c>
      <c r="E12" s="12">
        <v>1783.2649999999999</v>
      </c>
      <c r="F12" s="12">
        <v>1021.42</v>
      </c>
      <c r="G12" s="4">
        <v>0</v>
      </c>
      <c r="H12" s="4">
        <v>140</v>
      </c>
      <c r="I12" s="4">
        <v>37791</v>
      </c>
      <c r="J12" s="29">
        <f t="shared" si="0"/>
        <v>3.7045857479294014E-3</v>
      </c>
      <c r="K12" s="12">
        <f t="shared" si="1"/>
        <v>0</v>
      </c>
      <c r="L12" s="12">
        <f t="shared" si="2"/>
        <v>100</v>
      </c>
    </row>
    <row r="13" spans="2:12" x14ac:dyDescent="0.25">
      <c r="B13" s="28">
        <v>44384</v>
      </c>
      <c r="C13" s="12">
        <v>1413.03</v>
      </c>
      <c r="D13" s="12">
        <v>1201.4833333333333</v>
      </c>
      <c r="E13" s="12">
        <v>1730.35</v>
      </c>
      <c r="F13" s="12">
        <v>1017.3</v>
      </c>
      <c r="G13" s="4">
        <v>0</v>
      </c>
      <c r="H13" s="4">
        <v>100</v>
      </c>
      <c r="I13" s="4">
        <v>36248</v>
      </c>
      <c r="J13" s="29">
        <f t="shared" si="0"/>
        <v>2.758772897815052E-3</v>
      </c>
      <c r="K13" s="12">
        <f t="shared" si="1"/>
        <v>0</v>
      </c>
      <c r="L13" s="12">
        <f t="shared" si="2"/>
        <v>100</v>
      </c>
    </row>
    <row r="14" spans="2:12" x14ac:dyDescent="0.25">
      <c r="B14" s="28">
        <v>44385</v>
      </c>
      <c r="C14" s="12">
        <v>1446.5440000000001</v>
      </c>
      <c r="D14" s="12">
        <v>1225.26</v>
      </c>
      <c r="E14" s="12">
        <v>1778.47</v>
      </c>
      <c r="F14" s="12">
        <v>1021.41</v>
      </c>
      <c r="G14" s="4">
        <v>0</v>
      </c>
      <c r="H14" s="4">
        <v>135</v>
      </c>
      <c r="I14" s="4">
        <v>36572</v>
      </c>
      <c r="J14" s="29">
        <f t="shared" si="0"/>
        <v>3.6913485726785518E-3</v>
      </c>
      <c r="K14" s="12">
        <f t="shared" si="1"/>
        <v>0</v>
      </c>
      <c r="L14" s="12">
        <f t="shared" si="2"/>
        <v>100</v>
      </c>
    </row>
    <row r="15" spans="2:12" x14ac:dyDescent="0.25">
      <c r="B15" s="19">
        <v>44386</v>
      </c>
      <c r="C15" s="12">
        <v>1421.3080000000002</v>
      </c>
      <c r="D15" s="12">
        <v>1171.83</v>
      </c>
      <c r="E15" s="12">
        <v>1795.5250000000001</v>
      </c>
      <c r="F15" s="12">
        <v>1033.9000000000001</v>
      </c>
      <c r="G15" s="4">
        <v>0</v>
      </c>
      <c r="H15" s="4">
        <v>7</v>
      </c>
      <c r="I15" s="4">
        <v>5406</v>
      </c>
      <c r="J15" s="29">
        <f t="shared" si="0"/>
        <v>1.2948575656677765E-3</v>
      </c>
      <c r="K15" s="12">
        <f t="shared" si="1"/>
        <v>0</v>
      </c>
      <c r="L15" s="12">
        <f t="shared" si="2"/>
        <v>100</v>
      </c>
    </row>
    <row r="16" spans="2:12" x14ac:dyDescent="0.25">
      <c r="B16" s="19">
        <v>44387</v>
      </c>
      <c r="C16" s="12">
        <v>1402.1699999999998</v>
      </c>
      <c r="D16" s="12">
        <v>1171.6200000000001</v>
      </c>
      <c r="E16" s="12">
        <v>1747.9949999999999</v>
      </c>
      <c r="F16" s="12">
        <v>1037.74</v>
      </c>
      <c r="G16" s="4">
        <v>0</v>
      </c>
      <c r="H16" s="4">
        <v>8</v>
      </c>
      <c r="I16" s="4">
        <v>4785</v>
      </c>
      <c r="J16" s="29">
        <f t="shared" si="0"/>
        <v>1.6718913270637409E-3</v>
      </c>
      <c r="K16" s="12">
        <f t="shared" si="1"/>
        <v>0</v>
      </c>
      <c r="L16" s="12">
        <f t="shared" si="2"/>
        <v>100</v>
      </c>
    </row>
    <row r="17" spans="2:12" x14ac:dyDescent="0.25">
      <c r="B17" s="28">
        <v>44388</v>
      </c>
      <c r="C17" s="12">
        <v>1430.8700000000001</v>
      </c>
      <c r="D17" s="12">
        <v>1210.8799999999999</v>
      </c>
      <c r="E17" s="12">
        <v>1760.855</v>
      </c>
      <c r="F17" s="12">
        <v>1019.91</v>
      </c>
      <c r="G17" s="4">
        <v>0</v>
      </c>
      <c r="H17" s="4">
        <v>130</v>
      </c>
      <c r="I17" s="4">
        <v>40863</v>
      </c>
      <c r="J17" s="29">
        <f t="shared" si="0"/>
        <v>3.1813621124244427E-3</v>
      </c>
      <c r="K17" s="12">
        <f t="shared" si="1"/>
        <v>0</v>
      </c>
      <c r="L17" s="12">
        <f t="shared" si="2"/>
        <v>100</v>
      </c>
    </row>
    <row r="18" spans="2:12" x14ac:dyDescent="0.25">
      <c r="B18" s="28">
        <v>44389</v>
      </c>
      <c r="C18" s="12">
        <v>1430.8020000000001</v>
      </c>
      <c r="D18" s="12">
        <v>1208.7133333333334</v>
      </c>
      <c r="E18" s="12">
        <v>1763.9349999999999</v>
      </c>
      <c r="F18" s="12">
        <v>1020.76</v>
      </c>
      <c r="G18" s="4">
        <v>0</v>
      </c>
      <c r="H18" s="4">
        <v>137</v>
      </c>
      <c r="I18" s="4">
        <v>36521</v>
      </c>
      <c r="J18" s="29">
        <f t="shared" si="0"/>
        <v>3.751266394677035E-3</v>
      </c>
      <c r="K18" s="12">
        <f t="shared" si="1"/>
        <v>0</v>
      </c>
      <c r="L18" s="12">
        <f t="shared" si="2"/>
        <v>100</v>
      </c>
    </row>
    <row r="19" spans="2:12" x14ac:dyDescent="0.25">
      <c r="B19" s="28">
        <v>44390</v>
      </c>
      <c r="C19" s="12">
        <v>1421.7940000000001</v>
      </c>
      <c r="D19" s="12">
        <v>1212.2933333333333</v>
      </c>
      <c r="E19" s="12">
        <v>1736.0450000000001</v>
      </c>
      <c r="F19" s="12">
        <v>1021.42</v>
      </c>
      <c r="G19" s="4">
        <v>0</v>
      </c>
      <c r="H19" s="4">
        <v>151</v>
      </c>
      <c r="I19" s="4">
        <v>34593</v>
      </c>
      <c r="J19" s="29">
        <f t="shared" si="0"/>
        <v>4.3650449512907235E-3</v>
      </c>
      <c r="K19" s="12">
        <f t="shared" si="1"/>
        <v>0</v>
      </c>
      <c r="L19" s="12">
        <f t="shared" si="2"/>
        <v>100</v>
      </c>
    </row>
    <row r="20" spans="2:12" x14ac:dyDescent="0.25">
      <c r="B20" s="28">
        <v>44391</v>
      </c>
      <c r="C20" s="12">
        <v>1442.7540000000001</v>
      </c>
      <c r="D20" s="12">
        <v>1219.3633333333335</v>
      </c>
      <c r="E20" s="12">
        <v>1777.8400000000001</v>
      </c>
      <c r="F20" s="12">
        <v>1024.54</v>
      </c>
      <c r="G20" s="4">
        <v>0</v>
      </c>
      <c r="H20" s="4">
        <v>150</v>
      </c>
      <c r="I20" s="4">
        <v>33527</v>
      </c>
      <c r="J20" s="29">
        <f t="shared" si="0"/>
        <v>4.4740060249947805E-3</v>
      </c>
      <c r="K20" s="12">
        <f t="shared" si="1"/>
        <v>0</v>
      </c>
      <c r="L20" s="12">
        <f t="shared" si="2"/>
        <v>100</v>
      </c>
    </row>
    <row r="21" spans="2:12" x14ac:dyDescent="0.25">
      <c r="B21" s="28">
        <v>44392</v>
      </c>
      <c r="C21" s="12">
        <v>1432.8780000000002</v>
      </c>
      <c r="D21" s="12">
        <v>1218.3</v>
      </c>
      <c r="E21" s="12">
        <v>1754.7450000000001</v>
      </c>
      <c r="F21" s="12">
        <v>1018.87</v>
      </c>
      <c r="G21" s="4">
        <v>0</v>
      </c>
      <c r="H21" s="4">
        <v>107</v>
      </c>
      <c r="I21" s="4">
        <v>32869</v>
      </c>
      <c r="J21" s="29">
        <f t="shared" si="0"/>
        <v>3.2553469834798745E-3</v>
      </c>
      <c r="K21" s="12">
        <f t="shared" si="1"/>
        <v>0</v>
      </c>
      <c r="L21" s="12">
        <f t="shared" si="2"/>
        <v>100</v>
      </c>
    </row>
    <row r="22" spans="2:12" x14ac:dyDescent="0.25">
      <c r="B22" s="19">
        <v>44393</v>
      </c>
      <c r="C22" s="12">
        <v>1435.538</v>
      </c>
      <c r="D22" s="12">
        <v>1185.8666666666668</v>
      </c>
      <c r="E22" s="12">
        <v>1810.0450000000001</v>
      </c>
      <c r="F22" s="12">
        <v>1029.1099999999999</v>
      </c>
      <c r="G22" s="4">
        <v>0</v>
      </c>
      <c r="H22" s="4">
        <v>4</v>
      </c>
      <c r="I22" s="4">
        <v>5327</v>
      </c>
      <c r="J22" s="29">
        <f t="shared" si="0"/>
        <v>7.508916838746011E-4</v>
      </c>
      <c r="K22" s="12">
        <f t="shared" si="1"/>
        <v>0</v>
      </c>
      <c r="L22" s="12">
        <f t="shared" si="2"/>
        <v>100</v>
      </c>
    </row>
    <row r="23" spans="2:12" x14ac:dyDescent="0.25">
      <c r="B23" s="19">
        <v>44394</v>
      </c>
      <c r="C23" s="12">
        <v>1446.1519999999998</v>
      </c>
      <c r="D23" s="12">
        <v>1195.4533333333331</v>
      </c>
      <c r="E23" s="12">
        <v>1822.1999999999998</v>
      </c>
      <c r="F23" s="12">
        <v>1028.99</v>
      </c>
      <c r="G23" s="4">
        <v>0</v>
      </c>
      <c r="H23" s="4">
        <v>9</v>
      </c>
      <c r="I23" s="4">
        <v>4241</v>
      </c>
      <c r="J23" s="29">
        <f t="shared" si="0"/>
        <v>2.1221410044800753E-3</v>
      </c>
      <c r="K23" s="12">
        <f t="shared" si="1"/>
        <v>0</v>
      </c>
      <c r="L23" s="12">
        <f t="shared" si="2"/>
        <v>100</v>
      </c>
    </row>
    <row r="24" spans="2:12" x14ac:dyDescent="0.25">
      <c r="B24" s="28">
        <v>44395</v>
      </c>
      <c r="C24" s="12">
        <v>1452.664</v>
      </c>
      <c r="D24" s="12">
        <v>1199.9466666666667</v>
      </c>
      <c r="E24" s="12">
        <v>1831.74</v>
      </c>
      <c r="F24" s="12">
        <v>1021.63</v>
      </c>
      <c r="G24" s="4">
        <v>0</v>
      </c>
      <c r="H24" s="4">
        <v>172</v>
      </c>
      <c r="I24" s="4">
        <v>36639</v>
      </c>
      <c r="J24" s="29">
        <f t="shared" si="0"/>
        <v>4.6944512677747751E-3</v>
      </c>
      <c r="K24" s="12">
        <f t="shared" si="1"/>
        <v>0</v>
      </c>
      <c r="L24" s="12">
        <f t="shared" si="2"/>
        <v>100</v>
      </c>
    </row>
    <row r="25" spans="2:12" x14ac:dyDescent="0.25">
      <c r="B25" s="28">
        <v>44396</v>
      </c>
      <c r="C25" s="12">
        <v>1425.7059999999999</v>
      </c>
      <c r="D25" s="12">
        <v>1203.0566666666666</v>
      </c>
      <c r="E25" s="12">
        <v>1759.6799999999998</v>
      </c>
      <c r="F25" s="12">
        <v>1021.14</v>
      </c>
      <c r="G25" s="4">
        <v>0</v>
      </c>
      <c r="H25" s="4">
        <v>179</v>
      </c>
      <c r="I25" s="4">
        <v>34227</v>
      </c>
      <c r="J25" s="29">
        <f t="shared" si="0"/>
        <v>5.229789347591083E-3</v>
      </c>
      <c r="K25" s="12">
        <f t="shared" si="1"/>
        <v>0</v>
      </c>
      <c r="L25" s="12">
        <f t="shared" si="2"/>
        <v>100</v>
      </c>
    </row>
    <row r="26" spans="2:12" x14ac:dyDescent="0.25">
      <c r="B26" s="28">
        <v>44397</v>
      </c>
      <c r="C26" s="12">
        <v>1414.4940000000001</v>
      </c>
      <c r="D26" s="12">
        <v>1156.01</v>
      </c>
      <c r="E26" s="12">
        <v>1802.22</v>
      </c>
      <c r="F26" s="12">
        <v>1020.97</v>
      </c>
      <c r="G26" s="4">
        <v>0</v>
      </c>
      <c r="H26" s="4">
        <v>176</v>
      </c>
      <c r="I26" s="4">
        <v>31856</v>
      </c>
      <c r="J26" s="29">
        <f t="shared" si="0"/>
        <v>5.5248618784530384E-3</v>
      </c>
      <c r="K26" s="12">
        <f t="shared" si="1"/>
        <v>0</v>
      </c>
      <c r="L26" s="12">
        <f t="shared" si="2"/>
        <v>100</v>
      </c>
    </row>
    <row r="27" spans="2:12" x14ac:dyDescent="0.25">
      <c r="B27" s="28">
        <v>44398</v>
      </c>
      <c r="C27" s="12">
        <v>1388.0360000000001</v>
      </c>
      <c r="D27" s="12">
        <v>1157.9033333333334</v>
      </c>
      <c r="E27" s="12">
        <v>1733.2350000000001</v>
      </c>
      <c r="F27" s="12">
        <v>1023.72</v>
      </c>
      <c r="G27" s="4">
        <v>0</v>
      </c>
      <c r="H27" s="4">
        <v>155</v>
      </c>
      <c r="I27" s="4">
        <v>30445</v>
      </c>
      <c r="J27" s="29">
        <f t="shared" si="0"/>
        <v>5.0911479717523399E-3</v>
      </c>
      <c r="K27" s="12">
        <f t="shared" si="1"/>
        <v>0</v>
      </c>
      <c r="L27" s="12">
        <f t="shared" si="2"/>
        <v>100</v>
      </c>
    </row>
    <row r="28" spans="2:12" x14ac:dyDescent="0.25">
      <c r="B28" s="28">
        <v>44399</v>
      </c>
      <c r="C28" s="12">
        <v>1409.3780000000002</v>
      </c>
      <c r="D28" s="12">
        <v>1158.0466666666669</v>
      </c>
      <c r="E28" s="12">
        <v>1786.375</v>
      </c>
      <c r="F28" s="12">
        <v>1024.69</v>
      </c>
      <c r="G28" s="4">
        <v>0</v>
      </c>
      <c r="H28" s="4">
        <v>160</v>
      </c>
      <c r="I28" s="4">
        <v>29144</v>
      </c>
      <c r="J28" s="29">
        <f t="shared" si="0"/>
        <v>5.4899807850672519E-3</v>
      </c>
      <c r="K28" s="12">
        <f t="shared" si="1"/>
        <v>0</v>
      </c>
      <c r="L28" s="12">
        <f t="shared" si="2"/>
        <v>100</v>
      </c>
    </row>
    <row r="29" spans="2:12" x14ac:dyDescent="0.25">
      <c r="B29" s="19">
        <v>44400</v>
      </c>
      <c r="C29" s="12">
        <v>1431.462</v>
      </c>
      <c r="D29" s="12">
        <v>1147.3766666666668</v>
      </c>
      <c r="E29" s="12">
        <v>1857.59</v>
      </c>
      <c r="F29" s="12">
        <v>1034.8399999999999</v>
      </c>
      <c r="G29" s="4">
        <v>0</v>
      </c>
      <c r="H29" s="4">
        <v>15</v>
      </c>
      <c r="I29" s="4">
        <v>5302</v>
      </c>
      <c r="J29" s="29">
        <f t="shared" si="0"/>
        <v>2.8291210863824971E-3</v>
      </c>
      <c r="K29" s="12">
        <f t="shared" si="1"/>
        <v>0</v>
      </c>
      <c r="L29" s="12">
        <f t="shared" si="2"/>
        <v>100</v>
      </c>
    </row>
    <row r="30" spans="2:12" x14ac:dyDescent="0.25">
      <c r="B30" s="19">
        <v>44401</v>
      </c>
      <c r="C30" s="12">
        <v>1397.51</v>
      </c>
      <c r="D30" s="12">
        <v>1154.4466666666667</v>
      </c>
      <c r="E30" s="12">
        <v>1762.105</v>
      </c>
      <c r="F30" s="12">
        <v>1035.5</v>
      </c>
      <c r="G30" s="4">
        <v>0</v>
      </c>
      <c r="H30" s="4">
        <v>4</v>
      </c>
      <c r="I30" s="4">
        <v>4250</v>
      </c>
      <c r="J30" s="29">
        <f t="shared" si="0"/>
        <v>9.4117647058823532E-4</v>
      </c>
      <c r="K30" s="12">
        <f t="shared" si="1"/>
        <v>0</v>
      </c>
      <c r="L30" s="12">
        <f t="shared" si="2"/>
        <v>100</v>
      </c>
    </row>
    <row r="31" spans="2:12" x14ac:dyDescent="0.25">
      <c r="B31" s="28">
        <v>44402</v>
      </c>
      <c r="C31" s="12">
        <v>1431.1119999999999</v>
      </c>
      <c r="D31" s="12">
        <v>1159.8699999999999</v>
      </c>
      <c r="E31" s="12">
        <v>1837.9749999999999</v>
      </c>
      <c r="F31" s="12">
        <v>1021.39</v>
      </c>
      <c r="G31" s="4">
        <v>0</v>
      </c>
      <c r="H31" s="4">
        <v>186</v>
      </c>
      <c r="I31" s="4">
        <v>34874</v>
      </c>
      <c r="J31" s="29">
        <f t="shared" si="0"/>
        <v>5.3334862648391351E-3</v>
      </c>
      <c r="K31" s="12">
        <f t="shared" si="1"/>
        <v>0</v>
      </c>
      <c r="L31" s="12">
        <f t="shared" si="2"/>
        <v>100</v>
      </c>
    </row>
    <row r="32" spans="2:12" x14ac:dyDescent="0.25">
      <c r="B32" s="28">
        <v>44403</v>
      </c>
      <c r="C32" s="12">
        <v>1414.4159999999999</v>
      </c>
      <c r="D32" s="12">
        <v>1157.6633333333334</v>
      </c>
      <c r="E32" s="12">
        <v>1799.5450000000001</v>
      </c>
      <c r="F32" s="12">
        <v>1019.77</v>
      </c>
      <c r="G32" s="4">
        <v>0</v>
      </c>
      <c r="H32" s="4">
        <v>171</v>
      </c>
      <c r="I32" s="4">
        <v>34611</v>
      </c>
      <c r="J32" s="29">
        <f t="shared" si="0"/>
        <v>4.94062581260293E-3</v>
      </c>
      <c r="K32" s="12">
        <f t="shared" si="1"/>
        <v>0</v>
      </c>
      <c r="L32" s="12">
        <f t="shared" si="2"/>
        <v>100</v>
      </c>
    </row>
    <row r="33" spans="2:12" x14ac:dyDescent="0.25">
      <c r="B33" s="28">
        <v>44404</v>
      </c>
      <c r="C33" s="12">
        <v>1395.432</v>
      </c>
      <c r="D33" s="12">
        <v>1162.4733333333334</v>
      </c>
      <c r="E33" s="12">
        <v>1744.87</v>
      </c>
      <c r="F33" s="12">
        <v>1020.91</v>
      </c>
      <c r="G33" s="4">
        <v>0</v>
      </c>
      <c r="H33" s="4">
        <v>181</v>
      </c>
      <c r="I33" s="4">
        <v>35792</v>
      </c>
      <c r="J33" s="29">
        <f t="shared" si="0"/>
        <v>5.0569959767545816E-3</v>
      </c>
      <c r="K33" s="12">
        <f t="shared" si="1"/>
        <v>0</v>
      </c>
      <c r="L33" s="12">
        <f t="shared" si="2"/>
        <v>100</v>
      </c>
    </row>
    <row r="34" spans="2:12" x14ac:dyDescent="0.25">
      <c r="B34" s="28">
        <v>44405</v>
      </c>
      <c r="C34" s="12">
        <v>1391.172</v>
      </c>
      <c r="D34" s="12">
        <v>1156.29</v>
      </c>
      <c r="E34" s="12">
        <v>1743.4949999999999</v>
      </c>
      <c r="F34" s="12">
        <v>1018.21</v>
      </c>
      <c r="G34" s="4">
        <v>0</v>
      </c>
      <c r="H34" s="4">
        <v>156</v>
      </c>
      <c r="I34" s="4">
        <v>36633</v>
      </c>
      <c r="J34" s="29">
        <f t="shared" si="0"/>
        <v>4.2584554909507822E-3</v>
      </c>
      <c r="K34" s="12">
        <f t="shared" si="1"/>
        <v>0</v>
      </c>
      <c r="L34" s="12">
        <f t="shared" si="2"/>
        <v>100</v>
      </c>
    </row>
    <row r="35" spans="2:12" x14ac:dyDescent="0.25">
      <c r="B35" s="28">
        <v>44406</v>
      </c>
      <c r="C35" s="12">
        <v>1393.8420000000001</v>
      </c>
      <c r="D35" s="12">
        <v>1155.9466666666667</v>
      </c>
      <c r="E35" s="12">
        <v>1750.6849999999999</v>
      </c>
      <c r="F35" s="12">
        <v>1019.59</v>
      </c>
      <c r="G35" s="4">
        <v>0</v>
      </c>
      <c r="H35" s="4">
        <v>138</v>
      </c>
      <c r="I35" s="4">
        <v>37519</v>
      </c>
      <c r="J35" s="29">
        <f t="shared" si="0"/>
        <v>3.6781364108851517E-3</v>
      </c>
      <c r="K35" s="12">
        <f t="shared" si="1"/>
        <v>0</v>
      </c>
      <c r="L35" s="12">
        <f t="shared" si="2"/>
        <v>100</v>
      </c>
    </row>
    <row r="36" spans="2:12" x14ac:dyDescent="0.25">
      <c r="B36" s="19">
        <v>44407</v>
      </c>
      <c r="C36" s="12">
        <v>1410.444</v>
      </c>
      <c r="D36" s="12">
        <v>1137.26</v>
      </c>
      <c r="E36" s="12">
        <v>1820.22</v>
      </c>
      <c r="F36" s="12">
        <v>1025.3399999999999</v>
      </c>
      <c r="G36" s="4">
        <v>0</v>
      </c>
      <c r="H36" s="4">
        <v>10</v>
      </c>
      <c r="I36" s="4">
        <v>5987</v>
      </c>
      <c r="J36" s="29">
        <f t="shared" si="0"/>
        <v>1.6702856188408218E-3</v>
      </c>
      <c r="K36" s="12">
        <f t="shared" si="1"/>
        <v>0</v>
      </c>
      <c r="L36" s="12">
        <f t="shared" si="2"/>
        <v>100</v>
      </c>
    </row>
    <row r="37" spans="2:12" x14ac:dyDescent="0.25">
      <c r="B37" s="19">
        <v>44408</v>
      </c>
      <c r="C37" s="12">
        <v>1395.4860000000001</v>
      </c>
      <c r="D37" s="12">
        <v>1150.2299999999998</v>
      </c>
      <c r="E37" s="12">
        <v>1764.87</v>
      </c>
      <c r="F37" s="12">
        <v>1034.8499999999999</v>
      </c>
      <c r="G37" s="4">
        <v>1200000</v>
      </c>
      <c r="H37" s="4">
        <v>14</v>
      </c>
      <c r="I37" s="4">
        <v>4838</v>
      </c>
      <c r="J37" s="29">
        <f t="shared" ref="J37" si="3">H37/I37</f>
        <v>2.8937577511368336E-3</v>
      </c>
      <c r="K37" s="12">
        <f t="shared" ref="K37" si="4">G37/86400000</f>
        <v>1.3888888888888888E-2</v>
      </c>
      <c r="L37" s="12">
        <f t="shared" ref="L37" si="5">100-K37</f>
        <v>99.986111111111114</v>
      </c>
    </row>
    <row r="38" spans="2:12" x14ac:dyDescent="0.25">
      <c r="B38" s="14" t="s">
        <v>2</v>
      </c>
      <c r="C38" s="15">
        <v>221321.41</v>
      </c>
      <c r="D38" s="15">
        <v>110340.14000000001</v>
      </c>
      <c r="E38" s="15">
        <v>110984.27000000002</v>
      </c>
      <c r="F38" s="15">
        <v>31796.65</v>
      </c>
      <c r="G38" s="15">
        <f t="shared" ref="G38" si="6">SUM(G7:G37)</f>
        <v>1200000</v>
      </c>
      <c r="H38" s="15">
        <v>3324</v>
      </c>
      <c r="I38" s="15">
        <v>808919</v>
      </c>
      <c r="J38" s="27" t="s">
        <v>34</v>
      </c>
      <c r="K38" s="16" t="s">
        <v>34</v>
      </c>
      <c r="L38" s="16" t="s">
        <v>34</v>
      </c>
    </row>
    <row r="39" spans="2:12" ht="25.5" x14ac:dyDescent="0.25">
      <c r="B39" s="18" t="s">
        <v>3</v>
      </c>
      <c r="C39" s="17">
        <v>1427.8800645161291</v>
      </c>
      <c r="D39" s="17">
        <v>1186.4531182795702</v>
      </c>
      <c r="E39" s="17">
        <v>1790.068870967742</v>
      </c>
      <c r="F39" s="17">
        <v>1025.6983870967742</v>
      </c>
      <c r="G39" s="17">
        <f t="shared" ref="G39:L39" si="7">AVERAGE(G7:G37)</f>
        <v>38709.677419354841</v>
      </c>
      <c r="H39" s="20">
        <v>107.2258064516129</v>
      </c>
      <c r="I39" s="20">
        <v>26094.16129032258</v>
      </c>
      <c r="J39" s="30">
        <f t="shared" si="7"/>
        <v>3.5797863798508428E-3</v>
      </c>
      <c r="K39" s="17">
        <f t="shared" si="7"/>
        <v>4.4802867383512545E-4</v>
      </c>
      <c r="L39" s="17">
        <f t="shared" si="7"/>
        <v>99.99955197132617</v>
      </c>
    </row>
    <row r="42" spans="2:12" hidden="1" x14ac:dyDescent="0.25">
      <c r="B42" s="1" t="s">
        <v>35</v>
      </c>
      <c r="C42" s="10">
        <v>1</v>
      </c>
      <c r="D42" s="10">
        <v>2</v>
      </c>
      <c r="E42" s="10">
        <v>3</v>
      </c>
      <c r="F42" s="10">
        <v>4</v>
      </c>
      <c r="G42" s="10">
        <v>5</v>
      </c>
      <c r="H42" s="10">
        <v>6</v>
      </c>
      <c r="I42" s="10">
        <v>7</v>
      </c>
      <c r="J42" s="10">
        <v>8</v>
      </c>
      <c r="K42" s="10">
        <v>9</v>
      </c>
      <c r="L42" s="10">
        <v>10</v>
      </c>
    </row>
    <row r="43" spans="2:12" hidden="1" x14ac:dyDescent="0.25">
      <c r="B43" s="1" t="s">
        <v>35</v>
      </c>
      <c r="C43" s="10">
        <v>1</v>
      </c>
      <c r="D43" s="10"/>
      <c r="E43" s="10"/>
      <c r="F43" s="10"/>
      <c r="G43" s="10">
        <v>2</v>
      </c>
      <c r="H43" s="10">
        <v>3</v>
      </c>
      <c r="I43" s="10">
        <v>4</v>
      </c>
      <c r="J43" s="10">
        <v>5</v>
      </c>
      <c r="K43" s="10">
        <v>6</v>
      </c>
      <c r="L43" s="10">
        <v>7</v>
      </c>
    </row>
    <row r="44" spans="2:12" ht="25.5" x14ac:dyDescent="0.25">
      <c r="B44" s="5" t="s">
        <v>7</v>
      </c>
      <c r="C44" s="2" t="s">
        <v>37</v>
      </c>
      <c r="D44" s="34" t="s">
        <v>43</v>
      </c>
      <c r="E44" s="35"/>
      <c r="F44" s="36"/>
      <c r="G44" s="34" t="s">
        <v>45</v>
      </c>
      <c r="H44" s="35"/>
      <c r="I44" s="35"/>
      <c r="J44" s="35"/>
      <c r="K44" s="35"/>
      <c r="L44" s="36"/>
    </row>
    <row r="45" spans="2:12" ht="48" x14ac:dyDescent="0.25">
      <c r="B45" s="6" t="s">
        <v>13</v>
      </c>
      <c r="C45" s="8"/>
      <c r="D45" s="9" t="s">
        <v>38</v>
      </c>
      <c r="E45" s="9" t="s">
        <v>39</v>
      </c>
      <c r="F45" s="9" t="s">
        <v>40</v>
      </c>
      <c r="G45" s="9"/>
      <c r="H45" s="9" t="s">
        <v>36</v>
      </c>
      <c r="I45" s="9" t="s">
        <v>15</v>
      </c>
      <c r="J45" s="9" t="s">
        <v>22</v>
      </c>
      <c r="K45" s="9" t="s">
        <v>23</v>
      </c>
      <c r="L45" s="9" t="s">
        <v>24</v>
      </c>
    </row>
    <row r="46" spans="2:12" x14ac:dyDescent="0.25">
      <c r="B46" s="3" t="s">
        <v>1</v>
      </c>
      <c r="C46" s="11" t="s">
        <v>25</v>
      </c>
      <c r="D46" s="11" t="s">
        <v>25</v>
      </c>
      <c r="E46" s="11" t="s">
        <v>25</v>
      </c>
      <c r="F46" s="11" t="s">
        <v>25</v>
      </c>
      <c r="G46" s="11" t="s">
        <v>26</v>
      </c>
      <c r="H46" s="11" t="s">
        <v>28</v>
      </c>
      <c r="I46" s="11" t="s">
        <v>27</v>
      </c>
      <c r="J46" s="11" t="s">
        <v>30</v>
      </c>
      <c r="K46" s="11" t="s">
        <v>32</v>
      </c>
      <c r="L46" s="11" t="s">
        <v>33</v>
      </c>
    </row>
    <row r="47" spans="2:12" x14ac:dyDescent="0.25">
      <c r="B47" s="28">
        <v>44409</v>
      </c>
      <c r="C47" s="12">
        <v>1422.0660000000003</v>
      </c>
      <c r="D47" s="13">
        <v>1155.6066666666668</v>
      </c>
      <c r="E47" s="12">
        <v>1821.7550000000001</v>
      </c>
      <c r="F47" s="12">
        <v>1020.34</v>
      </c>
      <c r="G47" s="4">
        <v>0</v>
      </c>
      <c r="H47" s="4">
        <v>214</v>
      </c>
      <c r="I47" s="4">
        <v>50834</v>
      </c>
      <c r="J47" s="29">
        <f>H47/I47</f>
        <v>4.2097808553330446E-3</v>
      </c>
      <c r="K47" s="12">
        <f>G47/86400000</f>
        <v>0</v>
      </c>
      <c r="L47" s="12">
        <f>100-K47</f>
        <v>100</v>
      </c>
    </row>
    <row r="48" spans="2:12" x14ac:dyDescent="0.25">
      <c r="B48" s="28">
        <v>44410</v>
      </c>
      <c r="C48" s="12">
        <v>1395.9360000000001</v>
      </c>
      <c r="D48" s="13">
        <v>1153.7266666666667</v>
      </c>
      <c r="E48" s="12">
        <v>1759.25</v>
      </c>
      <c r="F48" s="12">
        <v>1019.27</v>
      </c>
      <c r="G48" s="4">
        <v>0</v>
      </c>
      <c r="H48" s="4">
        <v>155</v>
      </c>
      <c r="I48" s="4">
        <v>42641</v>
      </c>
      <c r="J48" s="29">
        <f t="shared" ref="J48:J75" si="8">H48/I48</f>
        <v>3.6349991791937339E-3</v>
      </c>
      <c r="K48" s="12">
        <f t="shared" ref="K48:K75" si="9">G48/86400000</f>
        <v>0</v>
      </c>
      <c r="L48" s="12">
        <f t="shared" ref="L48:L75" si="10">100-K48</f>
        <v>100</v>
      </c>
    </row>
    <row r="49" spans="2:12" x14ac:dyDescent="0.25">
      <c r="B49" s="28">
        <v>44411</v>
      </c>
      <c r="C49" s="12">
        <v>1383.9380000000001</v>
      </c>
      <c r="D49" s="13">
        <v>1153.6433333333332</v>
      </c>
      <c r="E49" s="12">
        <v>1729.38</v>
      </c>
      <c r="F49" s="12">
        <v>1020.7</v>
      </c>
      <c r="G49" s="4">
        <v>0</v>
      </c>
      <c r="H49" s="4">
        <v>149</v>
      </c>
      <c r="I49" s="4">
        <v>39735</v>
      </c>
      <c r="J49" s="29">
        <f t="shared" si="8"/>
        <v>3.749842707940103E-3</v>
      </c>
      <c r="K49" s="12">
        <f t="shared" si="9"/>
        <v>0</v>
      </c>
      <c r="L49" s="12">
        <f t="shared" si="10"/>
        <v>100</v>
      </c>
    </row>
    <row r="50" spans="2:12" x14ac:dyDescent="0.25">
      <c r="B50" s="28">
        <v>44412</v>
      </c>
      <c r="C50" s="12">
        <v>1432.0520000000001</v>
      </c>
      <c r="D50" s="13">
        <v>1164.5933333333335</v>
      </c>
      <c r="E50" s="12">
        <v>1833.24</v>
      </c>
      <c r="F50" s="12">
        <v>1021.42</v>
      </c>
      <c r="G50" s="4">
        <v>0</v>
      </c>
      <c r="H50" s="4">
        <v>131</v>
      </c>
      <c r="I50" s="4">
        <v>39073</v>
      </c>
      <c r="J50" s="29">
        <f t="shared" si="8"/>
        <v>3.3526987945640212E-3</v>
      </c>
      <c r="K50" s="12">
        <f t="shared" si="9"/>
        <v>0</v>
      </c>
      <c r="L50" s="12">
        <f t="shared" si="10"/>
        <v>100</v>
      </c>
    </row>
    <row r="51" spans="2:12" x14ac:dyDescent="0.25">
      <c r="B51" s="28">
        <v>44413</v>
      </c>
      <c r="C51" s="12">
        <v>1380.0619999999999</v>
      </c>
      <c r="D51" s="13">
        <v>1162.6366666666665</v>
      </c>
      <c r="E51" s="12">
        <v>1706.1999999999998</v>
      </c>
      <c r="F51" s="12">
        <v>1020.52</v>
      </c>
      <c r="G51" s="4">
        <v>0</v>
      </c>
      <c r="H51" s="4">
        <v>133</v>
      </c>
      <c r="I51" s="4">
        <v>37893</v>
      </c>
      <c r="J51" s="29">
        <f t="shared" si="8"/>
        <v>3.5098830918639328E-3</v>
      </c>
      <c r="K51" s="12">
        <f t="shared" si="9"/>
        <v>0</v>
      </c>
      <c r="L51" s="12">
        <f t="shared" si="10"/>
        <v>100</v>
      </c>
    </row>
    <row r="52" spans="2:12" x14ac:dyDescent="0.25">
      <c r="B52" s="19">
        <v>44414</v>
      </c>
      <c r="C52" s="12">
        <v>1407.5879999999997</v>
      </c>
      <c r="D52" s="13">
        <v>1153.3899999999999</v>
      </c>
      <c r="E52" s="12">
        <v>1788.885</v>
      </c>
      <c r="F52" s="12">
        <v>1036.26</v>
      </c>
      <c r="G52" s="4">
        <v>0</v>
      </c>
      <c r="H52" s="4">
        <v>42</v>
      </c>
      <c r="I52" s="4">
        <v>6164</v>
      </c>
      <c r="J52" s="29">
        <f t="shared" si="8"/>
        <v>6.8137573004542502E-3</v>
      </c>
      <c r="K52" s="12">
        <f t="shared" si="9"/>
        <v>0</v>
      </c>
      <c r="L52" s="12">
        <f t="shared" si="10"/>
        <v>100</v>
      </c>
    </row>
    <row r="53" spans="2:12" x14ac:dyDescent="0.25">
      <c r="B53" s="19">
        <v>44415</v>
      </c>
      <c r="C53" s="12">
        <v>1490.9059999999999</v>
      </c>
      <c r="D53" s="13">
        <v>1270.5166666666667</v>
      </c>
      <c r="E53" s="12">
        <v>1821.49</v>
      </c>
      <c r="F53" s="12">
        <v>1095.0899999999999</v>
      </c>
      <c r="G53" s="4">
        <v>0</v>
      </c>
      <c r="H53" s="4">
        <v>9</v>
      </c>
      <c r="I53" s="4">
        <v>4092</v>
      </c>
      <c r="J53" s="29">
        <f t="shared" si="8"/>
        <v>2.1994134897360706E-3</v>
      </c>
      <c r="K53" s="12">
        <f t="shared" si="9"/>
        <v>0</v>
      </c>
      <c r="L53" s="12">
        <f t="shared" si="10"/>
        <v>100</v>
      </c>
    </row>
    <row r="54" spans="2:12" x14ac:dyDescent="0.25">
      <c r="B54" s="28">
        <v>44416</v>
      </c>
      <c r="C54" s="12">
        <v>1421.3239999999998</v>
      </c>
      <c r="D54" s="13">
        <v>1166.6100000000001</v>
      </c>
      <c r="E54" s="12">
        <v>1803.395</v>
      </c>
      <c r="F54" s="12">
        <v>1022.24</v>
      </c>
      <c r="G54" s="4">
        <v>0</v>
      </c>
      <c r="H54" s="4">
        <v>127</v>
      </c>
      <c r="I54" s="4">
        <v>31561</v>
      </c>
      <c r="J54" s="29">
        <f t="shared" si="8"/>
        <v>4.0239536136370841E-3</v>
      </c>
      <c r="K54" s="12">
        <f t="shared" si="9"/>
        <v>0</v>
      </c>
      <c r="L54" s="12">
        <f t="shared" si="10"/>
        <v>100</v>
      </c>
    </row>
    <row r="55" spans="2:12" x14ac:dyDescent="0.25">
      <c r="B55" s="28">
        <v>44417</v>
      </c>
      <c r="C55" s="12">
        <v>1392.06</v>
      </c>
      <c r="D55" s="13">
        <v>1160.45</v>
      </c>
      <c r="E55" s="12">
        <v>1739.4749999999999</v>
      </c>
      <c r="F55" s="12">
        <v>1019.97</v>
      </c>
      <c r="G55" s="4">
        <v>0</v>
      </c>
      <c r="H55" s="4">
        <v>86</v>
      </c>
      <c r="I55" s="4">
        <v>29275</v>
      </c>
      <c r="J55" s="29">
        <f t="shared" si="8"/>
        <v>2.937660119555935E-3</v>
      </c>
      <c r="K55" s="12">
        <f t="shared" si="9"/>
        <v>0</v>
      </c>
      <c r="L55" s="12">
        <f t="shared" si="10"/>
        <v>100</v>
      </c>
    </row>
    <row r="56" spans="2:12" x14ac:dyDescent="0.25">
      <c r="B56" s="28">
        <v>44418</v>
      </c>
      <c r="C56" s="12">
        <v>1382.8139999999999</v>
      </c>
      <c r="D56" s="13">
        <v>1167.4766666666667</v>
      </c>
      <c r="E56" s="12">
        <v>1705.8200000000002</v>
      </c>
      <c r="F56" s="12">
        <v>1021.27</v>
      </c>
      <c r="G56" s="4">
        <v>0</v>
      </c>
      <c r="H56" s="4">
        <v>77</v>
      </c>
      <c r="I56" s="4">
        <v>28568</v>
      </c>
      <c r="J56" s="29">
        <f t="shared" si="8"/>
        <v>2.6953234388126576E-3</v>
      </c>
      <c r="K56" s="12">
        <f t="shared" si="9"/>
        <v>0</v>
      </c>
      <c r="L56" s="12">
        <f t="shared" si="10"/>
        <v>100</v>
      </c>
    </row>
    <row r="57" spans="2:12" x14ac:dyDescent="0.25">
      <c r="B57" s="28">
        <v>44419</v>
      </c>
      <c r="C57" s="12">
        <v>1400.6440000000002</v>
      </c>
      <c r="D57" s="13">
        <v>1171.9966666666667</v>
      </c>
      <c r="E57" s="12">
        <v>1743.615</v>
      </c>
      <c r="F57" s="12">
        <v>1023.74</v>
      </c>
      <c r="G57" s="4">
        <v>0</v>
      </c>
      <c r="H57" s="4">
        <v>107</v>
      </c>
      <c r="I57" s="4">
        <v>25633</v>
      </c>
      <c r="J57" s="29">
        <f t="shared" si="8"/>
        <v>4.174306557952639E-3</v>
      </c>
      <c r="K57" s="12">
        <f t="shared" si="9"/>
        <v>0</v>
      </c>
      <c r="L57" s="12">
        <f t="shared" si="10"/>
        <v>100</v>
      </c>
    </row>
    <row r="58" spans="2:12" x14ac:dyDescent="0.25">
      <c r="B58" s="28">
        <v>44420</v>
      </c>
      <c r="C58" s="12">
        <v>1430.7339999999999</v>
      </c>
      <c r="D58" s="13">
        <v>1173.3966666666668</v>
      </c>
      <c r="E58" s="12">
        <v>1816.74</v>
      </c>
      <c r="F58" s="12">
        <v>1026.03</v>
      </c>
      <c r="G58" s="4">
        <v>0</v>
      </c>
      <c r="H58" s="4">
        <v>72</v>
      </c>
      <c r="I58" s="4">
        <v>21788</v>
      </c>
      <c r="J58" s="29">
        <f t="shared" si="8"/>
        <v>3.3045713236644022E-3</v>
      </c>
      <c r="K58" s="12">
        <f t="shared" si="9"/>
        <v>0</v>
      </c>
      <c r="L58" s="12">
        <f t="shared" si="10"/>
        <v>100</v>
      </c>
    </row>
    <row r="59" spans="2:12" x14ac:dyDescent="0.25">
      <c r="B59" s="19">
        <v>44421</v>
      </c>
      <c r="C59" s="12">
        <v>1680.6080000000002</v>
      </c>
      <c r="D59" s="13">
        <v>1168.5533333333335</v>
      </c>
      <c r="E59" s="12">
        <v>2448.69</v>
      </c>
      <c r="F59" s="12">
        <v>1043.97</v>
      </c>
      <c r="G59" s="4">
        <v>0</v>
      </c>
      <c r="H59" s="4">
        <v>8</v>
      </c>
      <c r="I59" s="4">
        <v>4343</v>
      </c>
      <c r="J59" s="29">
        <f t="shared" si="8"/>
        <v>1.8420446695832373E-3</v>
      </c>
      <c r="K59" s="12">
        <f t="shared" si="9"/>
        <v>0</v>
      </c>
      <c r="L59" s="12">
        <f t="shared" si="10"/>
        <v>100</v>
      </c>
    </row>
    <row r="60" spans="2:12" x14ac:dyDescent="0.25">
      <c r="B60" s="19">
        <v>44422</v>
      </c>
      <c r="C60" s="12">
        <v>1443.1119999999999</v>
      </c>
      <c r="D60" s="13">
        <v>1171.5933333333332</v>
      </c>
      <c r="E60" s="12">
        <v>1850.3899999999999</v>
      </c>
      <c r="F60" s="12">
        <v>1036.92</v>
      </c>
      <c r="G60" s="4">
        <v>0</v>
      </c>
      <c r="H60" s="4">
        <v>9</v>
      </c>
      <c r="I60" s="4">
        <v>2868</v>
      </c>
      <c r="J60" s="29">
        <f t="shared" si="8"/>
        <v>3.1380753138075313E-3</v>
      </c>
      <c r="K60" s="12">
        <f t="shared" si="9"/>
        <v>0</v>
      </c>
      <c r="L60" s="12">
        <f t="shared" si="10"/>
        <v>100</v>
      </c>
    </row>
    <row r="61" spans="2:12" x14ac:dyDescent="0.25">
      <c r="B61" s="28">
        <v>44423</v>
      </c>
      <c r="C61" s="12">
        <v>1682.4119999999998</v>
      </c>
      <c r="D61" s="13">
        <v>1633.1899999999998</v>
      </c>
      <c r="E61" s="12">
        <v>1756.2449999999999</v>
      </c>
      <c r="F61" s="12">
        <v>1785.73</v>
      </c>
      <c r="G61" s="4">
        <v>0</v>
      </c>
      <c r="H61" s="4">
        <v>58</v>
      </c>
      <c r="I61" s="4">
        <v>3304</v>
      </c>
      <c r="J61" s="29">
        <f t="shared" si="8"/>
        <v>1.7554479418886198E-2</v>
      </c>
      <c r="K61" s="12">
        <f t="shared" si="9"/>
        <v>0</v>
      </c>
      <c r="L61" s="12">
        <f t="shared" si="10"/>
        <v>100</v>
      </c>
    </row>
    <row r="62" spans="2:12" x14ac:dyDescent="0.25">
      <c r="B62" s="28">
        <v>44424</v>
      </c>
      <c r="C62" s="12">
        <v>1484.8979999999999</v>
      </c>
      <c r="D62" s="13">
        <v>1162.68</v>
      </c>
      <c r="E62" s="12">
        <v>1968.2249999999999</v>
      </c>
      <c r="F62" s="12">
        <v>1031.53</v>
      </c>
      <c r="G62" s="4">
        <v>0</v>
      </c>
      <c r="H62" s="4">
        <v>81</v>
      </c>
      <c r="I62" s="4">
        <v>16434</v>
      </c>
      <c r="J62" s="29">
        <f t="shared" si="8"/>
        <v>4.9288061336254111E-3</v>
      </c>
      <c r="K62" s="12">
        <f t="shared" si="9"/>
        <v>0</v>
      </c>
      <c r="L62" s="12">
        <f t="shared" si="10"/>
        <v>100</v>
      </c>
    </row>
    <row r="63" spans="2:12" x14ac:dyDescent="0.25">
      <c r="B63" s="28">
        <v>44425</v>
      </c>
      <c r="C63" s="12">
        <v>1489.4059999999999</v>
      </c>
      <c r="D63" s="13">
        <v>1195.9233333333334</v>
      </c>
      <c r="E63" s="12">
        <v>1929.63</v>
      </c>
      <c r="F63" s="12">
        <v>1081.96</v>
      </c>
      <c r="G63" s="4">
        <v>0</v>
      </c>
      <c r="H63" s="4">
        <v>70</v>
      </c>
      <c r="I63" s="4">
        <v>15575</v>
      </c>
      <c r="J63" s="29">
        <f t="shared" si="8"/>
        <v>4.4943820224719105E-3</v>
      </c>
      <c r="K63" s="12">
        <f t="shared" si="9"/>
        <v>0</v>
      </c>
      <c r="L63" s="12">
        <f t="shared" si="10"/>
        <v>100</v>
      </c>
    </row>
    <row r="64" spans="2:12" x14ac:dyDescent="0.25">
      <c r="B64" s="28">
        <v>44426</v>
      </c>
      <c r="C64" s="12">
        <v>1519.5480000000002</v>
      </c>
      <c r="D64" s="13">
        <v>1223.4633333333331</v>
      </c>
      <c r="E64" s="12">
        <v>1963.6750000000002</v>
      </c>
      <c r="F64" s="12">
        <v>1132.8499999999999</v>
      </c>
      <c r="G64" s="4">
        <v>0</v>
      </c>
      <c r="H64" s="4">
        <v>59</v>
      </c>
      <c r="I64" s="4">
        <v>14827</v>
      </c>
      <c r="J64" s="29">
        <f t="shared" si="8"/>
        <v>3.9792270857219939E-3</v>
      </c>
      <c r="K64" s="12">
        <f t="shared" si="9"/>
        <v>0</v>
      </c>
      <c r="L64" s="12">
        <f t="shared" si="10"/>
        <v>100</v>
      </c>
    </row>
    <row r="65" spans="2:12" x14ac:dyDescent="0.25">
      <c r="B65" s="28">
        <v>44427</v>
      </c>
      <c r="C65" s="12">
        <v>1530.2740000000001</v>
      </c>
      <c r="D65" s="13">
        <v>1237.8366666666666</v>
      </c>
      <c r="E65" s="12">
        <v>1968.93</v>
      </c>
      <c r="F65" s="12">
        <v>1137.3899999999999</v>
      </c>
      <c r="G65" s="4">
        <v>0</v>
      </c>
      <c r="H65" s="4">
        <v>60</v>
      </c>
      <c r="I65" s="4">
        <v>14486</v>
      </c>
      <c r="J65" s="29">
        <f t="shared" si="8"/>
        <v>4.141930139444981E-3</v>
      </c>
      <c r="K65" s="12">
        <f t="shared" si="9"/>
        <v>0</v>
      </c>
      <c r="L65" s="12">
        <f t="shared" si="10"/>
        <v>100</v>
      </c>
    </row>
    <row r="66" spans="2:12" x14ac:dyDescent="0.25">
      <c r="B66" s="19">
        <v>44428</v>
      </c>
      <c r="C66" s="12">
        <v>1469.058</v>
      </c>
      <c r="D66" s="13">
        <v>1207.1066666666666</v>
      </c>
      <c r="E66" s="12">
        <v>1861.9850000000001</v>
      </c>
      <c r="F66" s="12">
        <v>1122.3</v>
      </c>
      <c r="G66" s="4">
        <v>0</v>
      </c>
      <c r="H66" s="4">
        <v>5</v>
      </c>
      <c r="I66" s="4">
        <v>4012</v>
      </c>
      <c r="J66" s="29">
        <f t="shared" si="8"/>
        <v>1.2462612163509472E-3</v>
      </c>
      <c r="K66" s="12">
        <f t="shared" si="9"/>
        <v>0</v>
      </c>
      <c r="L66" s="12">
        <f t="shared" si="10"/>
        <v>100</v>
      </c>
    </row>
    <row r="67" spans="2:12" x14ac:dyDescent="0.25">
      <c r="B67" s="19">
        <v>44429</v>
      </c>
      <c r="C67" s="12">
        <v>1556.9860000000003</v>
      </c>
      <c r="D67" s="13">
        <v>1223.0033333333333</v>
      </c>
      <c r="E67" s="12">
        <v>2057.96</v>
      </c>
      <c r="F67" s="12">
        <v>1141.8600000000001</v>
      </c>
      <c r="G67" s="4">
        <v>0</v>
      </c>
      <c r="H67" s="4">
        <v>6</v>
      </c>
      <c r="I67" s="4">
        <v>3053</v>
      </c>
      <c r="J67" s="29">
        <f t="shared" si="8"/>
        <v>1.9652800524074679E-3</v>
      </c>
      <c r="K67" s="12">
        <f t="shared" si="9"/>
        <v>0</v>
      </c>
      <c r="L67" s="12">
        <f t="shared" si="10"/>
        <v>100</v>
      </c>
    </row>
    <row r="68" spans="2:12" x14ac:dyDescent="0.25">
      <c r="B68" s="28">
        <v>44430</v>
      </c>
      <c r="C68" s="12">
        <v>1558.0039999999997</v>
      </c>
      <c r="D68" s="13">
        <v>1221.47</v>
      </c>
      <c r="E68" s="12">
        <v>2062.8049999999998</v>
      </c>
      <c r="F68" s="12">
        <v>1135.0999999999999</v>
      </c>
      <c r="G68" s="4">
        <v>0</v>
      </c>
      <c r="H68" s="4">
        <v>113</v>
      </c>
      <c r="I68" s="4">
        <v>23489</v>
      </c>
      <c r="J68" s="29">
        <f t="shared" si="8"/>
        <v>4.8107624845672445E-3</v>
      </c>
      <c r="K68" s="12">
        <f t="shared" si="9"/>
        <v>0</v>
      </c>
      <c r="L68" s="12">
        <f t="shared" si="10"/>
        <v>100</v>
      </c>
    </row>
    <row r="69" spans="2:12" x14ac:dyDescent="0.25">
      <c r="B69" s="28">
        <v>44431</v>
      </c>
      <c r="C69" s="12">
        <v>1410.4260000000002</v>
      </c>
      <c r="D69" s="13">
        <v>1158.5899999999999</v>
      </c>
      <c r="E69" s="12">
        <v>1788.1799999999998</v>
      </c>
      <c r="F69" s="12">
        <v>1035.48</v>
      </c>
      <c r="G69" s="4">
        <v>0</v>
      </c>
      <c r="H69" s="4">
        <v>104</v>
      </c>
      <c r="I69" s="4">
        <v>19120</v>
      </c>
      <c r="J69" s="29">
        <f t="shared" si="8"/>
        <v>5.439330543933054E-3</v>
      </c>
      <c r="K69" s="12">
        <f t="shared" si="9"/>
        <v>0</v>
      </c>
      <c r="L69" s="12">
        <f t="shared" si="10"/>
        <v>100</v>
      </c>
    </row>
    <row r="70" spans="2:12" x14ac:dyDescent="0.25">
      <c r="B70" s="28">
        <v>44432</v>
      </c>
      <c r="C70" s="12">
        <v>1407.0700000000002</v>
      </c>
      <c r="D70" s="13">
        <v>1162.7933333333333</v>
      </c>
      <c r="E70" s="12">
        <v>1773.4850000000001</v>
      </c>
      <c r="F70" s="12">
        <v>1028.06</v>
      </c>
      <c r="G70" s="4">
        <v>0</v>
      </c>
      <c r="H70" s="4">
        <v>76</v>
      </c>
      <c r="I70" s="4">
        <v>18453</v>
      </c>
      <c r="J70" s="29">
        <f t="shared" si="8"/>
        <v>4.1185715059881859E-3</v>
      </c>
      <c r="K70" s="12">
        <f t="shared" si="9"/>
        <v>0</v>
      </c>
      <c r="L70" s="12">
        <f t="shared" si="10"/>
        <v>100</v>
      </c>
    </row>
    <row r="71" spans="2:12" x14ac:dyDescent="0.25">
      <c r="B71" s="28">
        <v>44433</v>
      </c>
      <c r="C71" s="12">
        <v>1393.4660000000001</v>
      </c>
      <c r="D71" s="13">
        <v>1157.97</v>
      </c>
      <c r="E71" s="12">
        <v>1746.71</v>
      </c>
      <c r="F71" s="12">
        <v>1029.68</v>
      </c>
      <c r="G71" s="4">
        <v>0</v>
      </c>
      <c r="H71" s="4">
        <v>90</v>
      </c>
      <c r="I71" s="4">
        <v>18467</v>
      </c>
      <c r="J71" s="29">
        <f t="shared" si="8"/>
        <v>4.8735582390209567E-3</v>
      </c>
      <c r="K71" s="12">
        <f t="shared" si="9"/>
        <v>0</v>
      </c>
      <c r="L71" s="12">
        <f t="shared" si="10"/>
        <v>100</v>
      </c>
    </row>
    <row r="72" spans="2:12" x14ac:dyDescent="0.25">
      <c r="B72" s="28">
        <v>44434</v>
      </c>
      <c r="C72" s="12">
        <v>1397.4559999999997</v>
      </c>
      <c r="D72" s="13">
        <v>1172.3233333333333</v>
      </c>
      <c r="E72" s="12">
        <v>1735.155</v>
      </c>
      <c r="F72" s="12">
        <v>1033.75</v>
      </c>
      <c r="G72" s="4">
        <v>0</v>
      </c>
      <c r="H72" s="4">
        <v>78</v>
      </c>
      <c r="I72" s="4">
        <v>18129</v>
      </c>
      <c r="J72" s="29">
        <f t="shared" si="8"/>
        <v>4.3024987588945887E-3</v>
      </c>
      <c r="K72" s="12">
        <f t="shared" si="9"/>
        <v>0</v>
      </c>
      <c r="L72" s="12">
        <f t="shared" si="10"/>
        <v>100</v>
      </c>
    </row>
    <row r="73" spans="2:12" x14ac:dyDescent="0.25">
      <c r="B73" s="19">
        <v>44435</v>
      </c>
      <c r="C73" s="12">
        <v>1417.4360000000001</v>
      </c>
      <c r="D73" s="13">
        <v>1148.94</v>
      </c>
      <c r="E73" s="12">
        <v>1820.18</v>
      </c>
      <c r="F73" s="12">
        <v>1036.3699999999999</v>
      </c>
      <c r="G73" s="4">
        <v>0</v>
      </c>
      <c r="H73" s="4">
        <v>14</v>
      </c>
      <c r="I73" s="4">
        <v>4143</v>
      </c>
      <c r="J73" s="29">
        <f t="shared" si="8"/>
        <v>3.3791938209027277E-3</v>
      </c>
      <c r="K73" s="12">
        <f t="shared" si="9"/>
        <v>0</v>
      </c>
      <c r="L73" s="12">
        <f t="shared" si="10"/>
        <v>100</v>
      </c>
    </row>
    <row r="74" spans="2:12" x14ac:dyDescent="0.25">
      <c r="B74" s="19">
        <v>44436</v>
      </c>
      <c r="C74" s="12">
        <v>1443.4759999999999</v>
      </c>
      <c r="D74" s="13">
        <v>1148.8800000000001</v>
      </c>
      <c r="E74" s="12">
        <v>1885.37</v>
      </c>
      <c r="F74" s="12">
        <v>1038.6600000000001</v>
      </c>
      <c r="G74" s="4">
        <v>0</v>
      </c>
      <c r="H74" s="4">
        <v>23</v>
      </c>
      <c r="I74" s="4">
        <v>3562</v>
      </c>
      <c r="J74" s="29">
        <f t="shared" si="8"/>
        <v>6.4570466030320047E-3</v>
      </c>
      <c r="K74" s="12">
        <f t="shared" si="9"/>
        <v>0</v>
      </c>
      <c r="L74" s="12">
        <f t="shared" si="10"/>
        <v>100</v>
      </c>
    </row>
    <row r="75" spans="2:12" x14ac:dyDescent="0.25">
      <c r="B75" s="28">
        <v>44437</v>
      </c>
      <c r="C75" s="12">
        <v>1403.1960000000001</v>
      </c>
      <c r="D75" s="13">
        <v>1148.9466666666667</v>
      </c>
      <c r="E75" s="12">
        <v>1784.5700000000002</v>
      </c>
      <c r="F75" s="12">
        <v>1022.59</v>
      </c>
      <c r="G75" s="4">
        <v>0</v>
      </c>
      <c r="H75" s="4">
        <v>136</v>
      </c>
      <c r="I75" s="4">
        <v>30969</v>
      </c>
      <c r="J75" s="29">
        <f t="shared" si="8"/>
        <v>4.3914882624560047E-3</v>
      </c>
      <c r="K75" s="12">
        <f t="shared" si="9"/>
        <v>0</v>
      </c>
      <c r="L75" s="12">
        <f t="shared" si="10"/>
        <v>100</v>
      </c>
    </row>
    <row r="76" spans="2:12" x14ac:dyDescent="0.25">
      <c r="B76" s="28">
        <v>44438</v>
      </c>
      <c r="C76" s="12">
        <v>1405.0340000000001</v>
      </c>
      <c r="D76" s="13">
        <v>1177.28</v>
      </c>
      <c r="E76" s="12">
        <v>1746.665</v>
      </c>
      <c r="F76" s="12">
        <v>1099.83</v>
      </c>
      <c r="G76" s="4">
        <v>0</v>
      </c>
      <c r="H76" s="4">
        <v>124</v>
      </c>
      <c r="I76" s="4">
        <v>30521</v>
      </c>
      <c r="J76" s="29">
        <f t="shared" ref="J76:J77" si="11">H76/I76</f>
        <v>4.0627764490023264E-3</v>
      </c>
      <c r="K76" s="12">
        <f t="shared" ref="K76:K77" si="12">G76/86400000</f>
        <v>0</v>
      </c>
      <c r="L76" s="12">
        <f t="shared" ref="L76:L77" si="13">100-K76</f>
        <v>100</v>
      </c>
    </row>
    <row r="77" spans="2:12" x14ac:dyDescent="0.25">
      <c r="B77" s="28">
        <v>44439</v>
      </c>
      <c r="C77" s="12">
        <v>1393.5279999999998</v>
      </c>
      <c r="D77" s="13">
        <v>1150.7466666666667</v>
      </c>
      <c r="E77" s="12">
        <v>1757.6999999999998</v>
      </c>
      <c r="F77" s="12">
        <v>1025.72</v>
      </c>
      <c r="G77" s="4">
        <v>1200000</v>
      </c>
      <c r="H77" s="4">
        <v>125</v>
      </c>
      <c r="I77" s="4">
        <v>30323</v>
      </c>
      <c r="J77" s="29">
        <f t="shared" si="11"/>
        <v>4.1222834152293639E-3</v>
      </c>
      <c r="K77" s="12">
        <f t="shared" si="12"/>
        <v>1.3888888888888888E-2</v>
      </c>
      <c r="L77" s="12">
        <f t="shared" si="13"/>
        <v>99.986111111111114</v>
      </c>
    </row>
    <row r="78" spans="2:12" x14ac:dyDescent="0.25">
      <c r="B78" s="14" t="s">
        <v>2</v>
      </c>
      <c r="C78" s="15">
        <v>225127.59000000003</v>
      </c>
      <c r="D78" s="20">
        <v>110776</v>
      </c>
      <c r="E78" s="15">
        <v>114351.59000000001</v>
      </c>
      <c r="F78" s="15">
        <v>33346.6</v>
      </c>
      <c r="G78" s="15">
        <f t="shared" ref="G78" si="14">SUM(G47:G77)</f>
        <v>1200000</v>
      </c>
      <c r="H78" s="15">
        <v>2541</v>
      </c>
      <c r="I78" s="15">
        <v>633335</v>
      </c>
      <c r="J78" s="27" t="s">
        <v>34</v>
      </c>
      <c r="K78" s="16" t="s">
        <v>34</v>
      </c>
      <c r="L78" s="16" t="s">
        <v>34</v>
      </c>
    </row>
    <row r="79" spans="2:12" ht="25.5" x14ac:dyDescent="0.25">
      <c r="B79" s="18" t="s">
        <v>3</v>
      </c>
      <c r="C79" s="17">
        <v>1452.4360645161294</v>
      </c>
      <c r="D79" s="20">
        <v>1191.1397849462367</v>
      </c>
      <c r="E79" s="17">
        <v>1844.380483870968</v>
      </c>
      <c r="F79" s="17">
        <v>1075.6967741935484</v>
      </c>
      <c r="G79" s="17">
        <f t="shared" ref="G79:L79" si="15">AVERAGE(G47:G77)</f>
        <v>38709.677419354841</v>
      </c>
      <c r="H79" s="20">
        <v>81.967741935483872</v>
      </c>
      <c r="I79" s="20">
        <v>20430.16129032258</v>
      </c>
      <c r="J79" s="30">
        <f t="shared" si="15"/>
        <v>4.3178769873559357E-3</v>
      </c>
      <c r="K79" s="17">
        <f t="shared" si="15"/>
        <v>4.4802867383512545E-4</v>
      </c>
      <c r="L79" s="17">
        <f t="shared" si="15"/>
        <v>99.99955197132617</v>
      </c>
    </row>
    <row r="82" spans="2:12" hidden="1" x14ac:dyDescent="0.25">
      <c r="B82" s="1" t="s">
        <v>35</v>
      </c>
      <c r="C82" s="10">
        <v>1</v>
      </c>
      <c r="D82" s="10">
        <v>2</v>
      </c>
      <c r="E82" s="10">
        <v>3</v>
      </c>
      <c r="F82" s="10">
        <v>4</v>
      </c>
      <c r="G82" s="10">
        <v>5</v>
      </c>
      <c r="H82" s="10">
        <v>6</v>
      </c>
      <c r="I82" s="10">
        <v>7</v>
      </c>
      <c r="J82" s="10">
        <v>8</v>
      </c>
      <c r="K82" s="10">
        <v>9</v>
      </c>
      <c r="L82" s="10">
        <v>10</v>
      </c>
    </row>
    <row r="83" spans="2:12" hidden="1" x14ac:dyDescent="0.25">
      <c r="B83" s="1" t="s">
        <v>35</v>
      </c>
      <c r="C83" s="10">
        <v>1</v>
      </c>
      <c r="D83" s="10"/>
      <c r="E83" s="10"/>
      <c r="F83" s="10"/>
      <c r="G83" s="10">
        <v>2</v>
      </c>
      <c r="H83" s="10">
        <v>3</v>
      </c>
      <c r="I83" s="10">
        <v>4</v>
      </c>
      <c r="J83" s="10">
        <v>5</v>
      </c>
      <c r="K83" s="10">
        <v>6</v>
      </c>
      <c r="L83" s="10">
        <v>7</v>
      </c>
    </row>
    <row r="84" spans="2:12" ht="25.5" x14ac:dyDescent="0.25">
      <c r="B84" s="5" t="s">
        <v>7</v>
      </c>
      <c r="C84" s="2" t="s">
        <v>37</v>
      </c>
      <c r="D84" s="34" t="s">
        <v>43</v>
      </c>
      <c r="E84" s="35"/>
      <c r="F84" s="36"/>
      <c r="G84" s="34" t="s">
        <v>45</v>
      </c>
      <c r="H84" s="35"/>
      <c r="I84" s="35"/>
      <c r="J84" s="35"/>
      <c r="K84" s="35"/>
      <c r="L84" s="36"/>
    </row>
    <row r="85" spans="2:12" ht="48" x14ac:dyDescent="0.25">
      <c r="B85" s="6" t="s">
        <v>13</v>
      </c>
      <c r="C85" s="8"/>
      <c r="D85" s="9" t="s">
        <v>38</v>
      </c>
      <c r="E85" s="9" t="s">
        <v>39</v>
      </c>
      <c r="F85" s="9" t="s">
        <v>40</v>
      </c>
      <c r="G85" s="9"/>
      <c r="H85" s="9" t="s">
        <v>36</v>
      </c>
      <c r="I85" s="9" t="s">
        <v>15</v>
      </c>
      <c r="J85" s="9" t="s">
        <v>22</v>
      </c>
      <c r="K85" s="9" t="s">
        <v>23</v>
      </c>
      <c r="L85" s="9" t="s">
        <v>24</v>
      </c>
    </row>
    <row r="86" spans="2:12" x14ac:dyDescent="0.25">
      <c r="B86" s="3" t="s">
        <v>1</v>
      </c>
      <c r="C86" s="11" t="s">
        <v>25</v>
      </c>
      <c r="D86" s="11" t="s">
        <v>25</v>
      </c>
      <c r="E86" s="11" t="s">
        <v>25</v>
      </c>
      <c r="F86" s="11" t="s">
        <v>25</v>
      </c>
      <c r="G86" s="11" t="s">
        <v>26</v>
      </c>
      <c r="H86" s="11" t="s">
        <v>28</v>
      </c>
      <c r="I86" s="11" t="s">
        <v>27</v>
      </c>
      <c r="J86" s="11" t="s">
        <v>30</v>
      </c>
      <c r="K86" s="11" t="s">
        <v>32</v>
      </c>
      <c r="L86" s="11" t="s">
        <v>33</v>
      </c>
    </row>
    <row r="87" spans="2:12" x14ac:dyDescent="0.25">
      <c r="B87" s="28">
        <v>44440</v>
      </c>
      <c r="C87" s="12">
        <v>1395.146</v>
      </c>
      <c r="D87" s="12">
        <v>1144.75</v>
      </c>
      <c r="E87" s="12">
        <v>1770.74</v>
      </c>
      <c r="F87" s="12">
        <v>1021.81</v>
      </c>
      <c r="G87" s="4">
        <v>0</v>
      </c>
      <c r="H87" s="4">
        <v>132</v>
      </c>
      <c r="I87" s="4">
        <v>35926</v>
      </c>
      <c r="J87" s="29">
        <f>H87/I87</f>
        <v>3.6742192284139621E-3</v>
      </c>
      <c r="K87" s="12">
        <f>G87/86400000</f>
        <v>0</v>
      </c>
      <c r="L87" s="12">
        <f>100-K87</f>
        <v>100</v>
      </c>
    </row>
    <row r="88" spans="2:12" x14ac:dyDescent="0.25">
      <c r="B88" s="28">
        <v>44441</v>
      </c>
      <c r="C88" s="12">
        <v>1387.258</v>
      </c>
      <c r="D88" s="12">
        <v>1151.5533333333333</v>
      </c>
      <c r="E88" s="12">
        <v>1740.8150000000001</v>
      </c>
      <c r="F88" s="12">
        <v>1025.71</v>
      </c>
      <c r="G88" s="4">
        <v>0</v>
      </c>
      <c r="H88" s="4">
        <v>111</v>
      </c>
      <c r="I88" s="4">
        <v>30642</v>
      </c>
      <c r="J88" s="29">
        <f t="shared" ref="J88:J116" si="16">H88/I88</f>
        <v>3.6224789504601526E-3</v>
      </c>
      <c r="K88" s="12">
        <f t="shared" ref="K88:K116" si="17">G88/86400000</f>
        <v>0</v>
      </c>
      <c r="L88" s="12">
        <f t="shared" ref="L88:L116" si="18">100-K88</f>
        <v>100</v>
      </c>
    </row>
    <row r="89" spans="2:12" x14ac:dyDescent="0.25">
      <c r="B89" s="19">
        <v>44442</v>
      </c>
      <c r="C89" s="12">
        <v>1410.982</v>
      </c>
      <c r="D89" s="12">
        <v>1150.9666666666665</v>
      </c>
      <c r="E89" s="12">
        <v>1801.0050000000001</v>
      </c>
      <c r="F89" s="12">
        <v>1039.48</v>
      </c>
      <c r="G89" s="4">
        <v>0</v>
      </c>
      <c r="H89" s="4">
        <v>8</v>
      </c>
      <c r="I89" s="4">
        <v>4867</v>
      </c>
      <c r="J89" s="29">
        <f t="shared" si="16"/>
        <v>1.6437230326689953E-3</v>
      </c>
      <c r="K89" s="12">
        <f t="shared" si="17"/>
        <v>0</v>
      </c>
      <c r="L89" s="12">
        <f t="shared" si="18"/>
        <v>100</v>
      </c>
    </row>
    <row r="90" spans="2:12" x14ac:dyDescent="0.25">
      <c r="B90" s="19">
        <v>44443</v>
      </c>
      <c r="C90" s="12">
        <v>1413.75</v>
      </c>
      <c r="D90" s="12">
        <v>1159.76</v>
      </c>
      <c r="E90" s="12">
        <v>1794.7350000000001</v>
      </c>
      <c r="F90" s="12">
        <v>1041.49</v>
      </c>
      <c r="G90" s="4">
        <v>0</v>
      </c>
      <c r="H90" s="4">
        <v>11</v>
      </c>
      <c r="I90" s="4">
        <v>4338</v>
      </c>
      <c r="J90" s="29">
        <f t="shared" si="16"/>
        <v>2.5357307514983865E-3</v>
      </c>
      <c r="K90" s="12">
        <f t="shared" si="17"/>
        <v>0</v>
      </c>
      <c r="L90" s="12">
        <f t="shared" si="18"/>
        <v>100</v>
      </c>
    </row>
    <row r="91" spans="2:12" x14ac:dyDescent="0.25">
      <c r="B91" s="28">
        <v>44444</v>
      </c>
      <c r="C91" s="12">
        <v>1397.36</v>
      </c>
      <c r="D91" s="12">
        <v>1145.2666666666667</v>
      </c>
      <c r="E91" s="12">
        <v>1775.5</v>
      </c>
      <c r="F91" s="12">
        <v>1022.58</v>
      </c>
      <c r="G91" s="4">
        <v>0</v>
      </c>
      <c r="H91" s="4">
        <v>141</v>
      </c>
      <c r="I91" s="4">
        <v>39669</v>
      </c>
      <c r="J91" s="29">
        <f t="shared" si="16"/>
        <v>3.554412765635635E-3</v>
      </c>
      <c r="K91" s="12">
        <f t="shared" si="17"/>
        <v>0</v>
      </c>
      <c r="L91" s="12">
        <f t="shared" si="18"/>
        <v>100</v>
      </c>
    </row>
    <row r="92" spans="2:12" x14ac:dyDescent="0.25">
      <c r="B92" s="28">
        <v>44445</v>
      </c>
      <c r="C92" s="12">
        <v>1376.098</v>
      </c>
      <c r="D92" s="12">
        <v>1149.03</v>
      </c>
      <c r="E92" s="12">
        <v>1716.6999999999998</v>
      </c>
      <c r="F92" s="12">
        <v>1019.08</v>
      </c>
      <c r="G92" s="4">
        <v>0</v>
      </c>
      <c r="H92" s="4">
        <v>137</v>
      </c>
      <c r="I92" s="4">
        <v>36261</v>
      </c>
      <c r="J92" s="29">
        <f t="shared" si="16"/>
        <v>3.7781638675160639E-3</v>
      </c>
      <c r="K92" s="12">
        <f t="shared" si="17"/>
        <v>0</v>
      </c>
      <c r="L92" s="12">
        <f t="shared" si="18"/>
        <v>100</v>
      </c>
    </row>
    <row r="93" spans="2:12" x14ac:dyDescent="0.25">
      <c r="B93" s="28">
        <v>44446</v>
      </c>
      <c r="C93" s="12">
        <v>1374.5319999999999</v>
      </c>
      <c r="D93" s="12">
        <v>1146.45</v>
      </c>
      <c r="E93" s="12">
        <v>1716.655</v>
      </c>
      <c r="F93" s="12">
        <v>1020.02</v>
      </c>
      <c r="G93" s="4">
        <v>0</v>
      </c>
      <c r="H93" s="4">
        <v>162</v>
      </c>
      <c r="I93" s="4">
        <v>35023</v>
      </c>
      <c r="J93" s="29">
        <f t="shared" si="16"/>
        <v>4.6255317933929134E-3</v>
      </c>
      <c r="K93" s="12">
        <f t="shared" si="17"/>
        <v>0</v>
      </c>
      <c r="L93" s="12">
        <f t="shared" si="18"/>
        <v>100</v>
      </c>
    </row>
    <row r="94" spans="2:12" x14ac:dyDescent="0.25">
      <c r="B94" s="28">
        <v>44447</v>
      </c>
      <c r="C94" s="12">
        <v>1374.922</v>
      </c>
      <c r="D94" s="12">
        <v>1149.4099999999999</v>
      </c>
      <c r="E94" s="12">
        <v>1713.19</v>
      </c>
      <c r="F94" s="12">
        <v>1022.16</v>
      </c>
      <c r="G94" s="4">
        <v>0</v>
      </c>
      <c r="H94" s="4">
        <v>156</v>
      </c>
      <c r="I94" s="4">
        <v>32239</v>
      </c>
      <c r="J94" s="29">
        <f t="shared" si="16"/>
        <v>4.838859766121778E-3</v>
      </c>
      <c r="K94" s="12">
        <f t="shared" si="17"/>
        <v>0</v>
      </c>
      <c r="L94" s="12">
        <f t="shared" si="18"/>
        <v>100</v>
      </c>
    </row>
    <row r="95" spans="2:12" x14ac:dyDescent="0.25">
      <c r="B95" s="28">
        <v>44448</v>
      </c>
      <c r="C95" s="12">
        <v>1378.7459999999999</v>
      </c>
      <c r="D95" s="12">
        <v>1152.3999999999999</v>
      </c>
      <c r="E95" s="12">
        <v>1718.2649999999999</v>
      </c>
      <c r="F95" s="12">
        <v>1021.54</v>
      </c>
      <c r="G95" s="4">
        <v>0</v>
      </c>
      <c r="H95" s="4">
        <v>115</v>
      </c>
      <c r="I95" s="4">
        <v>31606</v>
      </c>
      <c r="J95" s="29">
        <f t="shared" si="16"/>
        <v>3.6385496424729481E-3</v>
      </c>
      <c r="K95" s="12">
        <f t="shared" si="17"/>
        <v>0</v>
      </c>
      <c r="L95" s="12">
        <f t="shared" si="18"/>
        <v>100</v>
      </c>
    </row>
    <row r="96" spans="2:12" x14ac:dyDescent="0.25">
      <c r="B96" s="19">
        <v>44449</v>
      </c>
      <c r="C96" s="12">
        <v>1371.6120000000001</v>
      </c>
      <c r="D96" s="12">
        <v>1142.6400000000001</v>
      </c>
      <c r="E96" s="12">
        <v>1715.0700000000002</v>
      </c>
      <c r="F96" s="12">
        <v>1033.56</v>
      </c>
      <c r="G96" s="4">
        <v>0</v>
      </c>
      <c r="H96" s="4">
        <v>10</v>
      </c>
      <c r="I96" s="4">
        <v>5311</v>
      </c>
      <c r="J96" s="29">
        <f t="shared" si="16"/>
        <v>1.8828845791752965E-3</v>
      </c>
      <c r="K96" s="12">
        <f t="shared" si="17"/>
        <v>0</v>
      </c>
      <c r="L96" s="12">
        <f t="shared" si="18"/>
        <v>100</v>
      </c>
    </row>
    <row r="97" spans="2:12" x14ac:dyDescent="0.25">
      <c r="B97" s="19">
        <v>44450</v>
      </c>
      <c r="C97" s="12">
        <v>2015.1959999999999</v>
      </c>
      <c r="D97" s="12">
        <v>2187.7566666666667</v>
      </c>
      <c r="E97" s="12">
        <v>1756.355</v>
      </c>
      <c r="F97" s="12">
        <v>1034.48</v>
      </c>
      <c r="G97" s="4">
        <v>0</v>
      </c>
      <c r="H97" s="4">
        <v>5</v>
      </c>
      <c r="I97" s="4">
        <v>3915</v>
      </c>
      <c r="J97" s="29">
        <f t="shared" si="16"/>
        <v>1.277139208173691E-3</v>
      </c>
      <c r="K97" s="12">
        <f t="shared" si="17"/>
        <v>0</v>
      </c>
      <c r="L97" s="12">
        <f t="shared" si="18"/>
        <v>100</v>
      </c>
    </row>
    <row r="98" spans="2:12" x14ac:dyDescent="0.25">
      <c r="B98" s="28">
        <v>44451</v>
      </c>
      <c r="C98" s="12">
        <v>1394.9179999999999</v>
      </c>
      <c r="D98" s="12">
        <v>1150.9033333333334</v>
      </c>
      <c r="E98" s="12">
        <v>1760.94</v>
      </c>
      <c r="F98" s="12">
        <v>1021.4</v>
      </c>
      <c r="G98" s="4">
        <v>0</v>
      </c>
      <c r="H98" s="4">
        <v>165</v>
      </c>
      <c r="I98" s="4">
        <v>37112</v>
      </c>
      <c r="J98" s="29">
        <f t="shared" si="16"/>
        <v>4.4460012933821942E-3</v>
      </c>
      <c r="K98" s="12">
        <f t="shared" si="17"/>
        <v>0</v>
      </c>
      <c r="L98" s="12">
        <f t="shared" si="18"/>
        <v>100</v>
      </c>
    </row>
    <row r="99" spans="2:12" x14ac:dyDescent="0.25">
      <c r="B99" s="28">
        <v>44452</v>
      </c>
      <c r="C99" s="12">
        <v>1380.64</v>
      </c>
      <c r="D99" s="12">
        <v>1154.45</v>
      </c>
      <c r="E99" s="12">
        <v>1719.925</v>
      </c>
      <c r="F99" s="12">
        <v>1022.66</v>
      </c>
      <c r="G99" s="4">
        <v>0</v>
      </c>
      <c r="H99" s="4">
        <v>154</v>
      </c>
      <c r="I99" s="4">
        <v>35059</v>
      </c>
      <c r="J99" s="29">
        <f t="shared" si="16"/>
        <v>4.392595339285205E-3</v>
      </c>
      <c r="K99" s="12">
        <f t="shared" si="17"/>
        <v>0</v>
      </c>
      <c r="L99" s="12">
        <f t="shared" si="18"/>
        <v>100</v>
      </c>
    </row>
    <row r="100" spans="2:12" x14ac:dyDescent="0.25">
      <c r="B100" s="28">
        <v>44453</v>
      </c>
      <c r="C100" s="12">
        <v>1379.1659999999999</v>
      </c>
      <c r="D100" s="12">
        <v>1153.56</v>
      </c>
      <c r="E100" s="12">
        <v>1717.575</v>
      </c>
      <c r="F100" s="12">
        <v>1022.07</v>
      </c>
      <c r="G100" s="4">
        <v>0</v>
      </c>
      <c r="H100" s="4">
        <v>109</v>
      </c>
      <c r="I100" s="4">
        <v>34345</v>
      </c>
      <c r="J100" s="29">
        <f t="shared" si="16"/>
        <v>3.17367884699374E-3</v>
      </c>
      <c r="K100" s="12">
        <f t="shared" si="17"/>
        <v>0</v>
      </c>
      <c r="L100" s="12">
        <f t="shared" si="18"/>
        <v>100</v>
      </c>
    </row>
    <row r="101" spans="2:12" x14ac:dyDescent="0.25">
      <c r="B101" s="28">
        <v>44454</v>
      </c>
      <c r="C101" s="12">
        <v>1366.7</v>
      </c>
      <c r="D101" s="12">
        <v>1154.2566666666667</v>
      </c>
      <c r="E101" s="12">
        <v>1685.365</v>
      </c>
      <c r="F101" s="12">
        <v>1022.18</v>
      </c>
      <c r="G101" s="4">
        <v>0</v>
      </c>
      <c r="H101" s="4">
        <v>133</v>
      </c>
      <c r="I101" s="4">
        <v>32739</v>
      </c>
      <c r="J101" s="29">
        <f t="shared" si="16"/>
        <v>4.0624331836647421E-3</v>
      </c>
      <c r="K101" s="12">
        <f t="shared" si="17"/>
        <v>0</v>
      </c>
      <c r="L101" s="12">
        <f t="shared" si="18"/>
        <v>100</v>
      </c>
    </row>
    <row r="102" spans="2:12" x14ac:dyDescent="0.25">
      <c r="B102" s="28">
        <v>44455</v>
      </c>
      <c r="C102" s="12">
        <v>1377.1559999999999</v>
      </c>
      <c r="D102" s="12">
        <v>1133.1366666666665</v>
      </c>
      <c r="E102" s="12">
        <v>1743.1849999999999</v>
      </c>
      <c r="F102" s="12">
        <v>1020.34</v>
      </c>
      <c r="G102" s="4">
        <v>0</v>
      </c>
      <c r="H102" s="4">
        <v>131</v>
      </c>
      <c r="I102" s="4">
        <v>31857</v>
      </c>
      <c r="J102" s="29">
        <f t="shared" si="16"/>
        <v>4.1121260633455751E-3</v>
      </c>
      <c r="K102" s="12">
        <f t="shared" si="17"/>
        <v>0</v>
      </c>
      <c r="L102" s="12">
        <f t="shared" si="18"/>
        <v>100</v>
      </c>
    </row>
    <row r="103" spans="2:12" x14ac:dyDescent="0.25">
      <c r="B103" s="19">
        <v>44456</v>
      </c>
      <c r="C103" s="12">
        <v>1386.462</v>
      </c>
      <c r="D103" s="12">
        <v>1138.17</v>
      </c>
      <c r="E103" s="12">
        <v>1758.9</v>
      </c>
      <c r="F103" s="12">
        <v>1037.49</v>
      </c>
      <c r="G103" s="4">
        <v>0</v>
      </c>
      <c r="H103" s="4">
        <v>24</v>
      </c>
      <c r="I103" s="4">
        <v>4723</v>
      </c>
      <c r="J103" s="29">
        <f t="shared" si="16"/>
        <v>5.0815159856023714E-3</v>
      </c>
      <c r="K103" s="12">
        <f t="shared" si="17"/>
        <v>0</v>
      </c>
      <c r="L103" s="12">
        <f t="shared" si="18"/>
        <v>100</v>
      </c>
    </row>
    <row r="104" spans="2:12" x14ac:dyDescent="0.25">
      <c r="B104" s="19">
        <v>44457</v>
      </c>
      <c r="C104" s="12">
        <v>1435.4100000000003</v>
      </c>
      <c r="D104" s="12">
        <v>1146.9566666666667</v>
      </c>
      <c r="E104" s="12">
        <v>1868.0900000000001</v>
      </c>
      <c r="F104" s="12">
        <v>1047.6500000000001</v>
      </c>
      <c r="G104" s="4">
        <v>0</v>
      </c>
      <c r="H104" s="4">
        <v>10</v>
      </c>
      <c r="I104" s="4">
        <v>3501</v>
      </c>
      <c r="J104" s="29">
        <f t="shared" si="16"/>
        <v>2.8563267637817767E-3</v>
      </c>
      <c r="K104" s="12">
        <f t="shared" si="17"/>
        <v>0</v>
      </c>
      <c r="L104" s="12">
        <f t="shared" si="18"/>
        <v>100</v>
      </c>
    </row>
    <row r="105" spans="2:12" x14ac:dyDescent="0.25">
      <c r="B105" s="28">
        <v>44458</v>
      </c>
      <c r="C105" s="12">
        <v>1403.0419999999999</v>
      </c>
      <c r="D105" s="12">
        <v>1139.26</v>
      </c>
      <c r="E105" s="12">
        <v>1798.7149999999999</v>
      </c>
      <c r="F105" s="12">
        <v>1023.55</v>
      </c>
      <c r="G105" s="4">
        <v>0</v>
      </c>
      <c r="H105" s="4">
        <v>157</v>
      </c>
      <c r="I105" s="4">
        <v>32483</v>
      </c>
      <c r="J105" s="29">
        <f t="shared" si="16"/>
        <v>4.8332974171104888E-3</v>
      </c>
      <c r="K105" s="12">
        <f t="shared" si="17"/>
        <v>0</v>
      </c>
      <c r="L105" s="12">
        <f t="shared" si="18"/>
        <v>100</v>
      </c>
    </row>
    <row r="106" spans="2:12" x14ac:dyDescent="0.25">
      <c r="B106" s="28">
        <v>44459</v>
      </c>
      <c r="C106" s="12">
        <v>1395.55</v>
      </c>
      <c r="D106" s="12">
        <v>1149.3066666666666</v>
      </c>
      <c r="E106" s="12">
        <v>1764.915</v>
      </c>
      <c r="F106" s="12">
        <v>1023.95</v>
      </c>
      <c r="G106" s="4">
        <v>0</v>
      </c>
      <c r="H106" s="4">
        <v>177</v>
      </c>
      <c r="I106" s="4">
        <v>30814</v>
      </c>
      <c r="J106" s="29">
        <f t="shared" si="16"/>
        <v>5.7441422729927957E-3</v>
      </c>
      <c r="K106" s="12">
        <f t="shared" si="17"/>
        <v>0</v>
      </c>
      <c r="L106" s="12">
        <f t="shared" si="18"/>
        <v>100</v>
      </c>
    </row>
    <row r="107" spans="2:12" x14ac:dyDescent="0.25">
      <c r="B107" s="28">
        <v>44460</v>
      </c>
      <c r="C107" s="12">
        <v>1378.7819999999999</v>
      </c>
      <c r="D107" s="12">
        <v>1142.8066666666666</v>
      </c>
      <c r="E107" s="12">
        <v>1732.7449999999999</v>
      </c>
      <c r="F107" s="12">
        <v>1025.0999999999999</v>
      </c>
      <c r="G107" s="4">
        <v>0</v>
      </c>
      <c r="H107" s="4">
        <v>133</v>
      </c>
      <c r="I107" s="4">
        <v>30160</v>
      </c>
      <c r="J107" s="29">
        <f t="shared" si="16"/>
        <v>4.4098143236074271E-3</v>
      </c>
      <c r="K107" s="12">
        <f t="shared" si="17"/>
        <v>0</v>
      </c>
      <c r="L107" s="12">
        <f t="shared" si="18"/>
        <v>100</v>
      </c>
    </row>
    <row r="108" spans="2:12" x14ac:dyDescent="0.25">
      <c r="B108" s="28">
        <v>44461</v>
      </c>
      <c r="C108" s="12">
        <v>1380.4079999999999</v>
      </c>
      <c r="D108" s="12">
        <v>1146.01</v>
      </c>
      <c r="E108" s="12">
        <v>1732.0049999999999</v>
      </c>
      <c r="F108" s="12">
        <v>1022.28</v>
      </c>
      <c r="G108" s="4">
        <v>0</v>
      </c>
      <c r="H108" s="4">
        <v>153</v>
      </c>
      <c r="I108" s="4">
        <v>28908</v>
      </c>
      <c r="J108" s="29">
        <f t="shared" si="16"/>
        <v>5.2926525529265259E-3</v>
      </c>
      <c r="K108" s="12">
        <f t="shared" si="17"/>
        <v>0</v>
      </c>
      <c r="L108" s="12">
        <f t="shared" si="18"/>
        <v>100</v>
      </c>
    </row>
    <row r="109" spans="2:12" x14ac:dyDescent="0.25">
      <c r="B109" s="28">
        <v>44462</v>
      </c>
      <c r="C109" s="12">
        <v>1422.5360000000001</v>
      </c>
      <c r="D109" s="12">
        <v>1145.7699999999998</v>
      </c>
      <c r="E109" s="12">
        <v>1837.6849999999999</v>
      </c>
      <c r="F109" s="12">
        <v>1022.83</v>
      </c>
      <c r="G109" s="4">
        <v>0</v>
      </c>
      <c r="H109" s="4">
        <v>112</v>
      </c>
      <c r="I109" s="4">
        <v>27449</v>
      </c>
      <c r="J109" s="29">
        <f t="shared" si="16"/>
        <v>4.0802943640934099E-3</v>
      </c>
      <c r="K109" s="12">
        <f t="shared" si="17"/>
        <v>0</v>
      </c>
      <c r="L109" s="12">
        <f t="shared" si="18"/>
        <v>100</v>
      </c>
    </row>
    <row r="110" spans="2:12" x14ac:dyDescent="0.25">
      <c r="B110" s="19">
        <v>44463</v>
      </c>
      <c r="C110" s="12">
        <v>1382.65</v>
      </c>
      <c r="D110" s="12">
        <v>1127.6033333333335</v>
      </c>
      <c r="E110" s="12">
        <v>1765.22</v>
      </c>
      <c r="F110" s="12">
        <v>1036.6600000000001</v>
      </c>
      <c r="G110" s="4">
        <v>0</v>
      </c>
      <c r="H110" s="4">
        <v>18</v>
      </c>
      <c r="I110" s="4">
        <v>5881</v>
      </c>
      <c r="J110" s="29">
        <f t="shared" si="16"/>
        <v>3.0607039619112396E-3</v>
      </c>
      <c r="K110" s="12">
        <f t="shared" si="17"/>
        <v>0</v>
      </c>
      <c r="L110" s="12">
        <f t="shared" si="18"/>
        <v>100</v>
      </c>
    </row>
    <row r="111" spans="2:12" x14ac:dyDescent="0.25">
      <c r="B111" s="19">
        <v>44464</v>
      </c>
      <c r="C111" s="12">
        <v>1441.2800000000002</v>
      </c>
      <c r="D111" s="12">
        <v>1150.7333333333333</v>
      </c>
      <c r="E111" s="12">
        <v>1877.1000000000001</v>
      </c>
      <c r="F111" s="12">
        <v>1051.8800000000001</v>
      </c>
      <c r="G111" s="4">
        <v>0</v>
      </c>
      <c r="H111" s="4">
        <v>3</v>
      </c>
      <c r="I111" s="4">
        <v>3580</v>
      </c>
      <c r="J111" s="29">
        <f t="shared" si="16"/>
        <v>8.3798882681564244E-4</v>
      </c>
      <c r="K111" s="12">
        <f t="shared" si="17"/>
        <v>0</v>
      </c>
      <c r="L111" s="12">
        <f t="shared" si="18"/>
        <v>100</v>
      </c>
    </row>
    <row r="112" spans="2:12" x14ac:dyDescent="0.25">
      <c r="B112" s="28">
        <v>44465</v>
      </c>
      <c r="C112" s="12">
        <v>1404.914</v>
      </c>
      <c r="D112" s="12">
        <v>1144.8733333333332</v>
      </c>
      <c r="E112" s="12">
        <v>1794.9749999999999</v>
      </c>
      <c r="F112" s="12">
        <v>1022.31</v>
      </c>
      <c r="G112" s="4">
        <v>0</v>
      </c>
      <c r="H112" s="4">
        <v>170</v>
      </c>
      <c r="I112" s="4">
        <v>34301</v>
      </c>
      <c r="J112" s="29">
        <f t="shared" si="16"/>
        <v>4.9561237281711907E-3</v>
      </c>
      <c r="K112" s="12">
        <f t="shared" si="17"/>
        <v>0</v>
      </c>
      <c r="L112" s="12">
        <f t="shared" si="18"/>
        <v>100</v>
      </c>
    </row>
    <row r="113" spans="2:12" x14ac:dyDescent="0.25">
      <c r="B113" s="28">
        <v>44466</v>
      </c>
      <c r="C113" s="12">
        <v>1389.998</v>
      </c>
      <c r="D113" s="12">
        <v>1148.18</v>
      </c>
      <c r="E113" s="12">
        <v>1752.7250000000001</v>
      </c>
      <c r="F113" s="12">
        <v>1026.1300000000001</v>
      </c>
      <c r="G113" s="4">
        <v>0</v>
      </c>
      <c r="H113" s="4">
        <v>142</v>
      </c>
      <c r="I113" s="4">
        <v>36152</v>
      </c>
      <c r="J113" s="29">
        <f t="shared" si="16"/>
        <v>3.9278601460500107E-3</v>
      </c>
      <c r="K113" s="12">
        <f t="shared" si="17"/>
        <v>0</v>
      </c>
      <c r="L113" s="12">
        <f t="shared" si="18"/>
        <v>100</v>
      </c>
    </row>
    <row r="114" spans="2:12" x14ac:dyDescent="0.25">
      <c r="B114" s="28">
        <v>44467</v>
      </c>
      <c r="C114" s="12">
        <v>1382.7780000000002</v>
      </c>
      <c r="D114" s="12">
        <v>1146.68</v>
      </c>
      <c r="E114" s="12">
        <v>1736.9250000000002</v>
      </c>
      <c r="F114" s="12">
        <v>1021.93</v>
      </c>
      <c r="G114" s="4">
        <v>0</v>
      </c>
      <c r="H114" s="4">
        <v>127</v>
      </c>
      <c r="I114" s="4">
        <v>33580</v>
      </c>
      <c r="J114" s="29">
        <f t="shared" si="16"/>
        <v>3.7820131030375224E-3</v>
      </c>
      <c r="K114" s="12">
        <f t="shared" si="17"/>
        <v>0</v>
      </c>
      <c r="L114" s="12">
        <f t="shared" si="18"/>
        <v>100</v>
      </c>
    </row>
    <row r="115" spans="2:12" x14ac:dyDescent="0.25">
      <c r="B115" s="28">
        <v>44468</v>
      </c>
      <c r="C115" s="12">
        <v>1379.6619999999998</v>
      </c>
      <c r="D115" s="12">
        <v>1148.1166666666666</v>
      </c>
      <c r="E115" s="12">
        <v>1726.98</v>
      </c>
      <c r="F115" s="12">
        <v>1020.86</v>
      </c>
      <c r="G115" s="4">
        <v>0</v>
      </c>
      <c r="H115" s="4">
        <v>169</v>
      </c>
      <c r="I115" s="4">
        <v>35363</v>
      </c>
      <c r="J115" s="29">
        <f t="shared" si="16"/>
        <v>4.7790063060260722E-3</v>
      </c>
      <c r="K115" s="12">
        <f t="shared" si="17"/>
        <v>0</v>
      </c>
      <c r="L115" s="12">
        <f t="shared" si="18"/>
        <v>100</v>
      </c>
    </row>
    <row r="116" spans="2:12" x14ac:dyDescent="0.25">
      <c r="B116" s="28">
        <v>44469</v>
      </c>
      <c r="C116" s="12">
        <v>1371.9639999999999</v>
      </c>
      <c r="D116" s="12">
        <v>1150.7133333333331</v>
      </c>
      <c r="E116" s="12">
        <v>1703.8400000000001</v>
      </c>
      <c r="F116" s="12">
        <v>1022.78</v>
      </c>
      <c r="G116" s="4">
        <v>1200000</v>
      </c>
      <c r="H116" s="4">
        <v>102</v>
      </c>
      <c r="I116" s="4">
        <v>35975</v>
      </c>
      <c r="J116" s="29">
        <f t="shared" si="16"/>
        <v>2.8353022932592078E-3</v>
      </c>
      <c r="K116" s="12">
        <f t="shared" si="17"/>
        <v>1.3888888888888888E-2</v>
      </c>
      <c r="L116" s="12">
        <f t="shared" si="18"/>
        <v>99.986111111111114</v>
      </c>
    </row>
    <row r="117" spans="2:12" x14ac:dyDescent="0.25">
      <c r="B117" s="14" t="s">
        <v>2</v>
      </c>
      <c r="C117" s="15">
        <v>211748.08999999997</v>
      </c>
      <c r="D117" s="15">
        <v>106354.41</v>
      </c>
      <c r="E117" s="15">
        <v>105393.68</v>
      </c>
      <c r="F117" s="15">
        <v>30815.960000000003</v>
      </c>
      <c r="G117" s="15">
        <f>SUM(G87:G116)</f>
        <v>1200000</v>
      </c>
      <c r="H117" s="15">
        <v>3177</v>
      </c>
      <c r="I117" s="15">
        <v>773779</v>
      </c>
      <c r="J117" s="27" t="s">
        <v>34</v>
      </c>
      <c r="K117" s="16" t="s">
        <v>34</v>
      </c>
      <c r="L117" s="16" t="s">
        <v>34</v>
      </c>
    </row>
    <row r="118" spans="2:12" ht="25.5" x14ac:dyDescent="0.25">
      <c r="B118" s="18" t="s">
        <v>3</v>
      </c>
      <c r="C118" s="17">
        <v>1411.6539333333328</v>
      </c>
      <c r="D118" s="17">
        <v>1181.7156666666665</v>
      </c>
      <c r="E118" s="17">
        <v>1756.5613333333333</v>
      </c>
      <c r="F118" s="17">
        <v>1027.1986666666667</v>
      </c>
      <c r="G118" s="17">
        <f>AVERAGE(G87:G116)</f>
        <v>40000</v>
      </c>
      <c r="H118" s="20">
        <v>105.9</v>
      </c>
      <c r="I118" s="20">
        <v>25792.633333333335</v>
      </c>
      <c r="J118" s="30">
        <f>AVERAGE(J87:J116)</f>
        <v>3.7245190119195651E-3</v>
      </c>
      <c r="K118" s="17">
        <f>AVERAGE(K87:K116)</f>
        <v>4.6296296296296293E-4</v>
      </c>
      <c r="L118" s="17">
        <f>AVERAGE(L87:L116)</f>
        <v>99.999537037037044</v>
      </c>
    </row>
  </sheetData>
  <mergeCells count="6">
    <mergeCell ref="D4:F4"/>
    <mergeCell ref="G4:L4"/>
    <mergeCell ref="D44:F44"/>
    <mergeCell ref="G44:L44"/>
    <mergeCell ref="D84:F84"/>
    <mergeCell ref="G84:L8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C00000"/>
  </sheetPr>
  <dimension ref="B2:L118"/>
  <sheetViews>
    <sheetView tabSelected="1" workbookViewId="0">
      <selection activeCell="G147" sqref="G147"/>
    </sheetView>
  </sheetViews>
  <sheetFormatPr defaultRowHeight="12.75" x14ac:dyDescent="0.25"/>
  <cols>
    <col min="1" max="1" width="3.28515625" style="1" customWidth="1"/>
    <col min="2" max="2" width="15.28515625" style="1" bestFit="1" customWidth="1"/>
    <col min="3" max="6" width="16.7109375" style="1" customWidth="1"/>
    <col min="7" max="7" width="20.140625" style="1" bestFit="1" customWidth="1"/>
    <col min="8" max="8" width="22.42578125" style="1" bestFit="1" customWidth="1"/>
    <col min="9" max="9" width="20.28515625" style="1" bestFit="1" customWidth="1"/>
    <col min="10" max="10" width="20.7109375" style="1" bestFit="1" customWidth="1"/>
    <col min="11" max="11" width="15.140625" style="1" bestFit="1" customWidth="1"/>
    <col min="12" max="12" width="13.5703125" style="1" bestFit="1" customWidth="1"/>
    <col min="13" max="16384" width="9.140625" style="1"/>
  </cols>
  <sheetData>
    <row r="2" spans="2:12" hidden="1" x14ac:dyDescent="0.25">
      <c r="B2" s="1" t="s">
        <v>35</v>
      </c>
      <c r="C2" s="10">
        <v>1</v>
      </c>
      <c r="D2" s="10">
        <v>2</v>
      </c>
      <c r="E2" s="10">
        <v>3</v>
      </c>
      <c r="F2" s="10">
        <v>4</v>
      </c>
      <c r="G2" s="10">
        <v>5</v>
      </c>
      <c r="H2" s="10">
        <v>6</v>
      </c>
      <c r="I2" s="10">
        <v>7</v>
      </c>
      <c r="J2" s="10">
        <v>8</v>
      </c>
      <c r="K2" s="10">
        <v>9</v>
      </c>
      <c r="L2" s="10">
        <v>10</v>
      </c>
    </row>
    <row r="3" spans="2:12" hidden="1" x14ac:dyDescent="0.25">
      <c r="B3" s="1" t="s">
        <v>35</v>
      </c>
      <c r="C3" s="10">
        <v>1</v>
      </c>
      <c r="D3" s="10"/>
      <c r="E3" s="10"/>
      <c r="F3" s="10"/>
      <c r="G3" s="10">
        <v>2</v>
      </c>
      <c r="H3" s="10">
        <v>3</v>
      </c>
      <c r="I3" s="10">
        <v>4</v>
      </c>
      <c r="J3" s="10">
        <v>5</v>
      </c>
      <c r="K3" s="10">
        <v>6</v>
      </c>
      <c r="L3" s="10">
        <v>7</v>
      </c>
    </row>
    <row r="4" spans="2:12" ht="25.5" x14ac:dyDescent="0.25">
      <c r="B4" s="5" t="s">
        <v>7</v>
      </c>
      <c r="C4" s="2" t="s">
        <v>44</v>
      </c>
      <c r="D4" s="34" t="s">
        <v>42</v>
      </c>
      <c r="E4" s="35"/>
      <c r="F4" s="36"/>
      <c r="G4" s="34" t="s">
        <v>44</v>
      </c>
      <c r="H4" s="35"/>
      <c r="I4" s="35"/>
      <c r="J4" s="35"/>
      <c r="K4" s="35"/>
      <c r="L4" s="36"/>
    </row>
    <row r="5" spans="2:12" ht="48" x14ac:dyDescent="0.25">
      <c r="B5" s="6" t="s">
        <v>13</v>
      </c>
      <c r="C5" s="8"/>
      <c r="D5" s="9" t="s">
        <v>38</v>
      </c>
      <c r="E5" s="9" t="s">
        <v>39</v>
      </c>
      <c r="F5" s="9" t="s">
        <v>40</v>
      </c>
      <c r="G5" s="9"/>
      <c r="H5" s="9" t="s">
        <v>36</v>
      </c>
      <c r="I5" s="9" t="s">
        <v>15</v>
      </c>
      <c r="J5" s="9" t="s">
        <v>22</v>
      </c>
      <c r="K5" s="9" t="s">
        <v>23</v>
      </c>
      <c r="L5" s="9" t="s">
        <v>24</v>
      </c>
    </row>
    <row r="6" spans="2:12" x14ac:dyDescent="0.25">
      <c r="B6" s="3" t="s">
        <v>1</v>
      </c>
      <c r="C6" s="11" t="s">
        <v>25</v>
      </c>
      <c r="D6" s="11" t="s">
        <v>25</v>
      </c>
      <c r="E6" s="11" t="s">
        <v>25</v>
      </c>
      <c r="F6" s="11" t="s">
        <v>25</v>
      </c>
      <c r="G6" s="11" t="s">
        <v>26</v>
      </c>
      <c r="H6" s="11" t="s">
        <v>28</v>
      </c>
      <c r="I6" s="11" t="s">
        <v>27</v>
      </c>
      <c r="J6" s="11" t="s">
        <v>30</v>
      </c>
      <c r="K6" s="11" t="s">
        <v>32</v>
      </c>
      <c r="L6" s="11" t="s">
        <v>33</v>
      </c>
    </row>
    <row r="7" spans="2:12" x14ac:dyDescent="0.25">
      <c r="B7" s="28">
        <v>44378</v>
      </c>
      <c r="C7" s="13">
        <v>1609.694</v>
      </c>
      <c r="D7" s="12">
        <v>693.34666666666669</v>
      </c>
      <c r="E7" s="12">
        <v>1734.2149999999999</v>
      </c>
      <c r="F7" s="12">
        <v>607.20000000000005</v>
      </c>
      <c r="G7" s="4">
        <v>0</v>
      </c>
      <c r="H7" s="4">
        <v>61</v>
      </c>
      <c r="I7" s="4">
        <v>15771</v>
      </c>
      <c r="J7" s="29">
        <f>H7/I7</f>
        <v>3.8678587280451464E-3</v>
      </c>
      <c r="K7" s="12">
        <f>G7/86400000</f>
        <v>0</v>
      </c>
      <c r="L7" s="12">
        <f>100-K7</f>
        <v>100</v>
      </c>
    </row>
    <row r="8" spans="2:12" x14ac:dyDescent="0.25">
      <c r="B8" s="19">
        <v>44379</v>
      </c>
      <c r="C8" s="13">
        <v>1594.1320000000001</v>
      </c>
      <c r="D8" s="12">
        <v>663.00999999999988</v>
      </c>
      <c r="E8" s="12">
        <v>1740.8150000000001</v>
      </c>
      <c r="F8" s="12">
        <v>637.73</v>
      </c>
      <c r="G8" s="4">
        <v>0</v>
      </c>
      <c r="H8" s="4">
        <v>29</v>
      </c>
      <c r="I8" s="4">
        <v>6705</v>
      </c>
      <c r="J8" s="29">
        <f t="shared" ref="J8:J36" si="0">H8/I8</f>
        <v>4.3251304996271443E-3</v>
      </c>
      <c r="K8" s="12">
        <f t="shared" ref="K8:K36" si="1">G8/86400000</f>
        <v>0</v>
      </c>
      <c r="L8" s="12">
        <f t="shared" ref="L8:L36" si="2">100-K8</f>
        <v>100</v>
      </c>
    </row>
    <row r="9" spans="2:12" x14ac:dyDescent="0.25">
      <c r="B9" s="19">
        <v>44380</v>
      </c>
      <c r="C9" s="13">
        <v>1557.8359999999998</v>
      </c>
      <c r="D9" s="12">
        <v>677.58</v>
      </c>
      <c r="E9" s="12">
        <v>1628.2199999999998</v>
      </c>
      <c r="F9" s="12">
        <v>650.79</v>
      </c>
      <c r="G9" s="4">
        <v>0</v>
      </c>
      <c r="H9" s="4">
        <v>46</v>
      </c>
      <c r="I9" s="4">
        <v>5785</v>
      </c>
      <c r="J9" s="29">
        <f t="shared" si="0"/>
        <v>7.9515989628349184E-3</v>
      </c>
      <c r="K9" s="12">
        <f t="shared" si="1"/>
        <v>0</v>
      </c>
      <c r="L9" s="12">
        <f t="shared" si="2"/>
        <v>100</v>
      </c>
    </row>
    <row r="10" spans="2:12" x14ac:dyDescent="0.25">
      <c r="B10" s="28">
        <v>44381</v>
      </c>
      <c r="C10" s="13">
        <v>1596.7420000000002</v>
      </c>
      <c r="D10" s="12">
        <v>704.44999999999993</v>
      </c>
      <c r="E10" s="12">
        <v>1685.18</v>
      </c>
      <c r="F10" s="12">
        <v>695.69</v>
      </c>
      <c r="G10" s="4">
        <v>0</v>
      </c>
      <c r="H10" s="4">
        <v>109</v>
      </c>
      <c r="I10" s="4">
        <v>15539</v>
      </c>
      <c r="J10" s="29">
        <f t="shared" si="0"/>
        <v>7.0146084046592448E-3</v>
      </c>
      <c r="K10" s="12">
        <f t="shared" si="1"/>
        <v>0</v>
      </c>
      <c r="L10" s="12">
        <f t="shared" si="2"/>
        <v>100</v>
      </c>
    </row>
    <row r="11" spans="2:12" x14ac:dyDescent="0.25">
      <c r="B11" s="28">
        <v>44382</v>
      </c>
      <c r="C11" s="13">
        <v>1596.3340000000001</v>
      </c>
      <c r="D11" s="12">
        <v>683.18666666666661</v>
      </c>
      <c r="E11" s="12">
        <v>1716.0550000000001</v>
      </c>
      <c r="F11" s="12">
        <v>617.30999999999995</v>
      </c>
      <c r="G11" s="4">
        <v>0</v>
      </c>
      <c r="H11" s="4">
        <v>77</v>
      </c>
      <c r="I11" s="4">
        <v>14717</v>
      </c>
      <c r="J11" s="29">
        <f t="shared" si="0"/>
        <v>5.2320445743018282E-3</v>
      </c>
      <c r="K11" s="12">
        <f t="shared" si="1"/>
        <v>0</v>
      </c>
      <c r="L11" s="12">
        <f t="shared" si="2"/>
        <v>100</v>
      </c>
    </row>
    <row r="12" spans="2:12" x14ac:dyDescent="0.25">
      <c r="B12" s="28">
        <v>44383</v>
      </c>
      <c r="C12" s="13">
        <v>1568.9</v>
      </c>
      <c r="D12" s="12">
        <v>678.83333333333337</v>
      </c>
      <c r="E12" s="12">
        <v>1654</v>
      </c>
      <c r="F12" s="12">
        <v>620.35</v>
      </c>
      <c r="G12" s="4">
        <v>0</v>
      </c>
      <c r="H12" s="4">
        <v>77</v>
      </c>
      <c r="I12" s="4">
        <v>14278</v>
      </c>
      <c r="J12" s="29">
        <f t="shared" si="0"/>
        <v>5.3929121725731898E-3</v>
      </c>
      <c r="K12" s="12">
        <f t="shared" si="1"/>
        <v>0</v>
      </c>
      <c r="L12" s="12">
        <f t="shared" si="2"/>
        <v>100</v>
      </c>
    </row>
    <row r="13" spans="2:12" x14ac:dyDescent="0.25">
      <c r="B13" s="28">
        <v>44384</v>
      </c>
      <c r="C13" s="13">
        <v>1573.386</v>
      </c>
      <c r="D13" s="12">
        <v>672.61333333333334</v>
      </c>
      <c r="E13" s="12">
        <v>1674.5450000000001</v>
      </c>
      <c r="F13" s="12">
        <v>616.33000000000004</v>
      </c>
      <c r="G13" s="4">
        <v>0</v>
      </c>
      <c r="H13" s="4">
        <v>55</v>
      </c>
      <c r="I13" s="4">
        <v>13190</v>
      </c>
      <c r="J13" s="29">
        <f t="shared" si="0"/>
        <v>4.169825625473844E-3</v>
      </c>
      <c r="K13" s="12">
        <f t="shared" si="1"/>
        <v>0</v>
      </c>
      <c r="L13" s="12">
        <f t="shared" si="2"/>
        <v>100</v>
      </c>
    </row>
    <row r="14" spans="2:12" x14ac:dyDescent="0.25">
      <c r="B14" s="28">
        <v>44385</v>
      </c>
      <c r="C14" s="13">
        <v>1591.2740000000001</v>
      </c>
      <c r="D14" s="12">
        <v>684.45333333333338</v>
      </c>
      <c r="E14" s="12">
        <v>1701.5049999999999</v>
      </c>
      <c r="F14" s="12">
        <v>630.56999999999994</v>
      </c>
      <c r="G14" s="4">
        <v>0</v>
      </c>
      <c r="H14" s="4">
        <v>77</v>
      </c>
      <c r="I14" s="4">
        <v>13271</v>
      </c>
      <c r="J14" s="29">
        <f t="shared" si="0"/>
        <v>5.802124934066762E-3</v>
      </c>
      <c r="K14" s="12">
        <f t="shared" si="1"/>
        <v>0</v>
      </c>
      <c r="L14" s="12">
        <f t="shared" si="2"/>
        <v>100</v>
      </c>
    </row>
    <row r="15" spans="2:12" x14ac:dyDescent="0.25">
      <c r="B15" s="19">
        <v>44386</v>
      </c>
      <c r="C15" s="13">
        <v>1565.6399999999999</v>
      </c>
      <c r="D15" s="12">
        <v>678.68333333333328</v>
      </c>
      <c r="E15" s="12">
        <v>1646.075</v>
      </c>
      <c r="F15" s="12">
        <v>663.31999999999994</v>
      </c>
      <c r="G15" s="4">
        <v>0</v>
      </c>
      <c r="H15" s="4">
        <v>30</v>
      </c>
      <c r="I15" s="4">
        <v>6571</v>
      </c>
      <c r="J15" s="29">
        <f t="shared" si="0"/>
        <v>4.5655151422918884E-3</v>
      </c>
      <c r="K15" s="12">
        <f t="shared" si="1"/>
        <v>0</v>
      </c>
      <c r="L15" s="12">
        <f t="shared" si="2"/>
        <v>100</v>
      </c>
    </row>
    <row r="16" spans="2:12" x14ac:dyDescent="0.25">
      <c r="B16" s="19">
        <v>44387</v>
      </c>
      <c r="C16" s="13">
        <v>1558.5939999999998</v>
      </c>
      <c r="D16" s="12">
        <v>686.94666666666672</v>
      </c>
      <c r="E16" s="12">
        <v>1616.0649999999998</v>
      </c>
      <c r="F16" s="12">
        <v>665.81999999999994</v>
      </c>
      <c r="G16" s="4">
        <v>0</v>
      </c>
      <c r="H16" s="4">
        <v>29</v>
      </c>
      <c r="I16" s="4">
        <v>5586</v>
      </c>
      <c r="J16" s="29">
        <f t="shared" si="0"/>
        <v>5.1915503043322596E-3</v>
      </c>
      <c r="K16" s="12">
        <f t="shared" si="1"/>
        <v>0</v>
      </c>
      <c r="L16" s="12">
        <f t="shared" si="2"/>
        <v>100</v>
      </c>
    </row>
    <row r="17" spans="2:12" x14ac:dyDescent="0.25">
      <c r="B17" s="28">
        <v>44388</v>
      </c>
      <c r="C17" s="13">
        <v>1576.836</v>
      </c>
      <c r="D17" s="12">
        <v>679.2600000000001</v>
      </c>
      <c r="E17" s="12">
        <v>1673.1999999999998</v>
      </c>
      <c r="F17" s="12">
        <v>626.21</v>
      </c>
      <c r="G17" s="4">
        <v>0</v>
      </c>
      <c r="H17" s="4">
        <v>103</v>
      </c>
      <c r="I17" s="4">
        <v>16082</v>
      </c>
      <c r="J17" s="29">
        <f t="shared" si="0"/>
        <v>6.4046760353189906E-3</v>
      </c>
      <c r="K17" s="12">
        <f t="shared" si="1"/>
        <v>0</v>
      </c>
      <c r="L17" s="12">
        <f t="shared" si="2"/>
        <v>100</v>
      </c>
    </row>
    <row r="18" spans="2:12" x14ac:dyDescent="0.25">
      <c r="B18" s="28">
        <v>44389</v>
      </c>
      <c r="C18" s="13">
        <v>1564.1420000000001</v>
      </c>
      <c r="D18" s="12">
        <v>671.03000000000009</v>
      </c>
      <c r="E18" s="12">
        <v>1653.81</v>
      </c>
      <c r="F18" s="12">
        <v>624.91</v>
      </c>
      <c r="G18" s="4">
        <v>0</v>
      </c>
      <c r="H18" s="4">
        <v>111</v>
      </c>
      <c r="I18" s="4">
        <v>15170</v>
      </c>
      <c r="J18" s="29">
        <f t="shared" si="0"/>
        <v>7.3170731707317077E-3</v>
      </c>
      <c r="K18" s="12">
        <f t="shared" si="1"/>
        <v>0</v>
      </c>
      <c r="L18" s="12">
        <f t="shared" si="2"/>
        <v>100</v>
      </c>
    </row>
    <row r="19" spans="2:12" x14ac:dyDescent="0.25">
      <c r="B19" s="28">
        <v>44390</v>
      </c>
      <c r="C19" s="13">
        <v>1599.0259999999998</v>
      </c>
      <c r="D19" s="12">
        <v>683.63</v>
      </c>
      <c r="E19" s="12">
        <v>1722.1200000000001</v>
      </c>
      <c r="F19" s="12">
        <v>632.39</v>
      </c>
      <c r="G19" s="4">
        <v>0</v>
      </c>
      <c r="H19" s="4">
        <v>70</v>
      </c>
      <c r="I19" s="4">
        <v>14404</v>
      </c>
      <c r="J19" s="29">
        <f t="shared" si="0"/>
        <v>4.8597611774507084E-3</v>
      </c>
      <c r="K19" s="12">
        <f t="shared" si="1"/>
        <v>0</v>
      </c>
      <c r="L19" s="12">
        <f t="shared" si="2"/>
        <v>100</v>
      </c>
    </row>
    <row r="20" spans="2:12" x14ac:dyDescent="0.25">
      <c r="B20" s="28">
        <v>44391</v>
      </c>
      <c r="C20" s="13">
        <v>1583.0320000000002</v>
      </c>
      <c r="D20" s="12">
        <v>673.16</v>
      </c>
      <c r="E20" s="12">
        <v>1697.8400000000001</v>
      </c>
      <c r="F20" s="12">
        <v>618.91999999999996</v>
      </c>
      <c r="G20" s="4">
        <v>0</v>
      </c>
      <c r="H20" s="4">
        <v>61</v>
      </c>
      <c r="I20" s="4">
        <v>13724</v>
      </c>
      <c r="J20" s="29">
        <f t="shared" si="0"/>
        <v>4.4447682891285336E-3</v>
      </c>
      <c r="K20" s="12">
        <f t="shared" si="1"/>
        <v>0</v>
      </c>
      <c r="L20" s="12">
        <f t="shared" si="2"/>
        <v>100</v>
      </c>
    </row>
    <row r="21" spans="2:12" x14ac:dyDescent="0.25">
      <c r="B21" s="28">
        <v>44392</v>
      </c>
      <c r="C21" s="13">
        <v>1580.796</v>
      </c>
      <c r="D21" s="12">
        <v>677.27666666666664</v>
      </c>
      <c r="E21" s="12">
        <v>1686.0749999999998</v>
      </c>
      <c r="F21" s="12">
        <v>618.77</v>
      </c>
      <c r="G21" s="4">
        <v>0</v>
      </c>
      <c r="H21" s="4">
        <v>58</v>
      </c>
      <c r="I21" s="4">
        <v>14689</v>
      </c>
      <c r="J21" s="29">
        <f t="shared" si="0"/>
        <v>3.9485329157873238E-3</v>
      </c>
      <c r="K21" s="12">
        <f t="shared" si="1"/>
        <v>0</v>
      </c>
      <c r="L21" s="12">
        <f t="shared" si="2"/>
        <v>100</v>
      </c>
    </row>
    <row r="22" spans="2:12" x14ac:dyDescent="0.25">
      <c r="B22" s="19">
        <v>44393</v>
      </c>
      <c r="C22" s="13">
        <v>1592.0420000000001</v>
      </c>
      <c r="D22" s="12">
        <v>671.02666666666664</v>
      </c>
      <c r="E22" s="12">
        <v>1723.5650000000001</v>
      </c>
      <c r="F22" s="12">
        <v>649.04999999999995</v>
      </c>
      <c r="G22" s="4">
        <v>0</v>
      </c>
      <c r="H22" s="4">
        <v>26</v>
      </c>
      <c r="I22" s="4">
        <v>6285</v>
      </c>
      <c r="J22" s="29">
        <f t="shared" si="0"/>
        <v>4.1368337311058073E-3</v>
      </c>
      <c r="K22" s="12">
        <f t="shared" si="1"/>
        <v>0</v>
      </c>
      <c r="L22" s="12">
        <f t="shared" si="2"/>
        <v>100</v>
      </c>
    </row>
    <row r="23" spans="2:12" x14ac:dyDescent="0.25">
      <c r="B23" s="19">
        <v>44394</v>
      </c>
      <c r="C23" s="13">
        <v>2306.5699999999997</v>
      </c>
      <c r="D23" s="12">
        <v>1903.9799999999998</v>
      </c>
      <c r="E23" s="12">
        <v>1660.4550000000002</v>
      </c>
      <c r="F23" s="12">
        <v>4283.82</v>
      </c>
      <c r="G23" s="4">
        <v>0</v>
      </c>
      <c r="H23" s="4">
        <v>33</v>
      </c>
      <c r="I23" s="4">
        <v>5516</v>
      </c>
      <c r="J23" s="29">
        <f t="shared" si="0"/>
        <v>5.9825960841189268E-3</v>
      </c>
      <c r="K23" s="12">
        <f t="shared" si="1"/>
        <v>0</v>
      </c>
      <c r="L23" s="12">
        <f t="shared" si="2"/>
        <v>100</v>
      </c>
    </row>
    <row r="24" spans="2:12" x14ac:dyDescent="0.25">
      <c r="B24" s="28">
        <v>44395</v>
      </c>
      <c r="C24" s="13">
        <v>1580.8380000000002</v>
      </c>
      <c r="D24" s="12">
        <v>661</v>
      </c>
      <c r="E24" s="12">
        <v>1710.595</v>
      </c>
      <c r="F24" s="12">
        <v>610.26</v>
      </c>
      <c r="G24" s="4">
        <v>0</v>
      </c>
      <c r="H24" s="4">
        <v>73</v>
      </c>
      <c r="I24" s="4">
        <v>15045</v>
      </c>
      <c r="J24" s="29">
        <f t="shared" si="0"/>
        <v>4.8521103356596873E-3</v>
      </c>
      <c r="K24" s="12">
        <f t="shared" si="1"/>
        <v>0</v>
      </c>
      <c r="L24" s="12">
        <f t="shared" si="2"/>
        <v>100</v>
      </c>
    </row>
    <row r="25" spans="2:12" x14ac:dyDescent="0.25">
      <c r="B25" s="28">
        <v>44396</v>
      </c>
      <c r="C25" s="13">
        <v>1577.614</v>
      </c>
      <c r="D25" s="12">
        <v>664.11</v>
      </c>
      <c r="E25" s="12">
        <v>1697.87</v>
      </c>
      <c r="F25" s="12">
        <v>611.30999999999995</v>
      </c>
      <c r="G25" s="4">
        <v>0</v>
      </c>
      <c r="H25" s="4">
        <v>78</v>
      </c>
      <c r="I25" s="4">
        <v>14080</v>
      </c>
      <c r="J25" s="29">
        <f t="shared" si="0"/>
        <v>5.5397727272727274E-3</v>
      </c>
      <c r="K25" s="12">
        <f t="shared" si="1"/>
        <v>0</v>
      </c>
      <c r="L25" s="12">
        <f t="shared" si="2"/>
        <v>100</v>
      </c>
    </row>
    <row r="26" spans="2:12" x14ac:dyDescent="0.25">
      <c r="B26" s="28">
        <v>44397</v>
      </c>
      <c r="C26" s="13">
        <v>1560.1200000000001</v>
      </c>
      <c r="D26" s="12">
        <v>630.29333333333341</v>
      </c>
      <c r="E26" s="12">
        <v>1704.86</v>
      </c>
      <c r="F26" s="12">
        <v>612.04999999999995</v>
      </c>
      <c r="G26" s="4">
        <v>0</v>
      </c>
      <c r="H26" s="4">
        <v>79</v>
      </c>
      <c r="I26" s="4">
        <v>13586</v>
      </c>
      <c r="J26" s="29">
        <f t="shared" si="0"/>
        <v>5.8148093625791254E-3</v>
      </c>
      <c r="K26" s="12">
        <f t="shared" si="1"/>
        <v>0</v>
      </c>
      <c r="L26" s="12">
        <f t="shared" si="2"/>
        <v>100</v>
      </c>
    </row>
    <row r="27" spans="2:12" x14ac:dyDescent="0.25">
      <c r="B27" s="28">
        <v>44398</v>
      </c>
      <c r="C27" s="13">
        <v>1574.2240000000002</v>
      </c>
      <c r="D27" s="12">
        <v>645.91999999999996</v>
      </c>
      <c r="E27" s="12">
        <v>1716.68</v>
      </c>
      <c r="F27" s="12">
        <v>627.79</v>
      </c>
      <c r="G27" s="4">
        <v>0</v>
      </c>
      <c r="H27" s="4">
        <v>61</v>
      </c>
      <c r="I27" s="4">
        <v>13279</v>
      </c>
      <c r="J27" s="29">
        <f t="shared" si="0"/>
        <v>4.5937194065818207E-3</v>
      </c>
      <c r="K27" s="12">
        <f t="shared" si="1"/>
        <v>0</v>
      </c>
      <c r="L27" s="12">
        <f t="shared" si="2"/>
        <v>100</v>
      </c>
    </row>
    <row r="28" spans="2:12" x14ac:dyDescent="0.25">
      <c r="B28" s="28">
        <v>44399</v>
      </c>
      <c r="C28" s="13">
        <v>1561.3380000000002</v>
      </c>
      <c r="D28" s="12">
        <v>640.01666666666677</v>
      </c>
      <c r="E28" s="12">
        <v>1693.3200000000002</v>
      </c>
      <c r="F28" s="12">
        <v>622.29</v>
      </c>
      <c r="G28" s="4">
        <v>0</v>
      </c>
      <c r="H28" s="4">
        <v>49</v>
      </c>
      <c r="I28" s="4">
        <v>11675</v>
      </c>
      <c r="J28" s="29">
        <f t="shared" si="0"/>
        <v>4.1970021413276232E-3</v>
      </c>
      <c r="K28" s="12">
        <f t="shared" si="1"/>
        <v>0</v>
      </c>
      <c r="L28" s="12">
        <f t="shared" si="2"/>
        <v>100</v>
      </c>
    </row>
    <row r="29" spans="2:12" x14ac:dyDescent="0.25">
      <c r="B29" s="19">
        <v>44400</v>
      </c>
      <c r="C29" s="13">
        <v>1575.6220000000001</v>
      </c>
      <c r="D29" s="12">
        <v>660.07</v>
      </c>
      <c r="E29" s="12">
        <v>1698.95</v>
      </c>
      <c r="F29" s="12">
        <v>644.94000000000005</v>
      </c>
      <c r="G29" s="4">
        <v>0</v>
      </c>
      <c r="H29" s="4">
        <v>50</v>
      </c>
      <c r="I29" s="4">
        <v>6312</v>
      </c>
      <c r="J29" s="29">
        <f t="shared" si="0"/>
        <v>7.9214195183776939E-3</v>
      </c>
      <c r="K29" s="12">
        <f t="shared" si="1"/>
        <v>0</v>
      </c>
      <c r="L29" s="12">
        <f t="shared" si="2"/>
        <v>100</v>
      </c>
    </row>
    <row r="30" spans="2:12" x14ac:dyDescent="0.25">
      <c r="B30" s="19">
        <v>44401</v>
      </c>
      <c r="C30" s="13">
        <v>1568.806</v>
      </c>
      <c r="D30" s="12">
        <v>683.56333333333339</v>
      </c>
      <c r="E30" s="12">
        <v>1646.67</v>
      </c>
      <c r="F30" s="12">
        <v>676</v>
      </c>
      <c r="G30" s="4">
        <v>0</v>
      </c>
      <c r="H30" s="4">
        <v>44</v>
      </c>
      <c r="I30" s="4">
        <v>5111</v>
      </c>
      <c r="J30" s="29">
        <f t="shared" si="0"/>
        <v>8.6088828018000395E-3</v>
      </c>
      <c r="K30" s="12">
        <f t="shared" si="1"/>
        <v>0</v>
      </c>
      <c r="L30" s="12">
        <f t="shared" si="2"/>
        <v>100</v>
      </c>
    </row>
    <row r="31" spans="2:12" x14ac:dyDescent="0.25">
      <c r="B31" s="28">
        <v>44402</v>
      </c>
      <c r="C31" s="13">
        <v>1566.27</v>
      </c>
      <c r="D31" s="12">
        <v>635.11666666666667</v>
      </c>
      <c r="E31" s="12">
        <v>1713</v>
      </c>
      <c r="F31" s="12">
        <v>612.93000000000006</v>
      </c>
      <c r="G31" s="4">
        <v>0</v>
      </c>
      <c r="H31" s="4">
        <v>74</v>
      </c>
      <c r="I31" s="4">
        <v>13690</v>
      </c>
      <c r="J31" s="29">
        <f t="shared" si="0"/>
        <v>5.4054054054054057E-3</v>
      </c>
      <c r="K31" s="12">
        <f t="shared" si="1"/>
        <v>0</v>
      </c>
      <c r="L31" s="12">
        <f t="shared" si="2"/>
        <v>100</v>
      </c>
    </row>
    <row r="32" spans="2:12" x14ac:dyDescent="0.25">
      <c r="B32" s="28">
        <v>44403</v>
      </c>
      <c r="C32" s="13">
        <v>1558.962</v>
      </c>
      <c r="D32" s="12">
        <v>636.62666666666667</v>
      </c>
      <c r="E32" s="12">
        <v>1692.4649999999999</v>
      </c>
      <c r="F32" s="12">
        <v>605.47</v>
      </c>
      <c r="G32" s="4">
        <v>0</v>
      </c>
      <c r="H32" s="4">
        <v>66</v>
      </c>
      <c r="I32" s="4">
        <v>13980</v>
      </c>
      <c r="J32" s="29">
        <f t="shared" si="0"/>
        <v>4.7210300429184546E-3</v>
      </c>
      <c r="K32" s="12">
        <f t="shared" si="1"/>
        <v>0</v>
      </c>
      <c r="L32" s="12">
        <f t="shared" si="2"/>
        <v>100</v>
      </c>
    </row>
    <row r="33" spans="2:12" x14ac:dyDescent="0.25">
      <c r="B33" s="28">
        <v>44404</v>
      </c>
      <c r="C33" s="13">
        <v>1550.3780000000002</v>
      </c>
      <c r="D33" s="12">
        <v>628.67333333333329</v>
      </c>
      <c r="E33" s="12">
        <v>1682.9349999999999</v>
      </c>
      <c r="F33" s="12">
        <v>593.48</v>
      </c>
      <c r="G33" s="4">
        <v>0</v>
      </c>
      <c r="H33" s="4">
        <v>82</v>
      </c>
      <c r="I33" s="4">
        <v>15925</v>
      </c>
      <c r="J33" s="29">
        <f t="shared" si="0"/>
        <v>5.1491365777080059E-3</v>
      </c>
      <c r="K33" s="12">
        <f t="shared" si="1"/>
        <v>0</v>
      </c>
      <c r="L33" s="12">
        <f t="shared" si="2"/>
        <v>100</v>
      </c>
    </row>
    <row r="34" spans="2:12" x14ac:dyDescent="0.25">
      <c r="B34" s="28">
        <v>44405</v>
      </c>
      <c r="C34" s="13">
        <v>1539.348</v>
      </c>
      <c r="D34" s="12">
        <v>626.91999999999996</v>
      </c>
      <c r="E34" s="12">
        <v>1657.99</v>
      </c>
      <c r="F34" s="12">
        <v>596.54999999999995</v>
      </c>
      <c r="G34" s="4">
        <v>0</v>
      </c>
      <c r="H34" s="4">
        <v>105</v>
      </c>
      <c r="I34" s="4">
        <v>14071</v>
      </c>
      <c r="J34" s="29">
        <f t="shared" si="0"/>
        <v>7.4621562078032834E-3</v>
      </c>
      <c r="K34" s="12">
        <f t="shared" si="1"/>
        <v>0</v>
      </c>
      <c r="L34" s="12">
        <f t="shared" si="2"/>
        <v>100</v>
      </c>
    </row>
    <row r="35" spans="2:12" x14ac:dyDescent="0.25">
      <c r="B35" s="28">
        <v>44406</v>
      </c>
      <c r="C35" s="13">
        <v>1547.8319999999999</v>
      </c>
      <c r="D35" s="12">
        <v>628.4666666666667</v>
      </c>
      <c r="E35" s="12">
        <v>1676.88</v>
      </c>
      <c r="F35" s="12">
        <v>598.15</v>
      </c>
      <c r="G35" s="4">
        <v>0</v>
      </c>
      <c r="H35" s="4">
        <v>78</v>
      </c>
      <c r="I35" s="4">
        <v>14188</v>
      </c>
      <c r="J35" s="29">
        <f t="shared" si="0"/>
        <v>5.4976036086833947E-3</v>
      </c>
      <c r="K35" s="12">
        <f t="shared" si="1"/>
        <v>0</v>
      </c>
      <c r="L35" s="12">
        <f t="shared" si="2"/>
        <v>100</v>
      </c>
    </row>
    <row r="36" spans="2:12" x14ac:dyDescent="0.25">
      <c r="B36" s="19">
        <v>44407</v>
      </c>
      <c r="C36" s="13">
        <v>1608.45</v>
      </c>
      <c r="D36" s="12">
        <v>660.21999999999991</v>
      </c>
      <c r="E36" s="12">
        <v>1780.7950000000001</v>
      </c>
      <c r="F36" s="12">
        <v>651.34</v>
      </c>
      <c r="G36" s="4">
        <v>0</v>
      </c>
      <c r="H36" s="4">
        <v>38</v>
      </c>
      <c r="I36" s="4">
        <v>7010</v>
      </c>
      <c r="J36" s="29">
        <f t="shared" si="0"/>
        <v>5.4208273894436523E-3</v>
      </c>
      <c r="K36" s="12">
        <f t="shared" si="1"/>
        <v>0</v>
      </c>
      <c r="L36" s="12">
        <f t="shared" si="2"/>
        <v>100</v>
      </c>
    </row>
    <row r="37" spans="2:12" x14ac:dyDescent="0.25">
      <c r="B37" s="19">
        <v>44408</v>
      </c>
      <c r="C37" s="13">
        <v>1599.8960000000002</v>
      </c>
      <c r="D37" s="12">
        <v>673.0333333333333</v>
      </c>
      <c r="E37" s="12">
        <v>1741.69</v>
      </c>
      <c r="F37" s="12">
        <v>654.05999999999995</v>
      </c>
      <c r="G37" s="4">
        <v>1200000</v>
      </c>
      <c r="H37" s="4">
        <v>36</v>
      </c>
      <c r="I37" s="4">
        <v>6044</v>
      </c>
      <c r="J37" s="29">
        <f t="shared" ref="J37" si="3">H37/I37</f>
        <v>5.9563203176704171E-3</v>
      </c>
      <c r="K37" s="12">
        <f t="shared" ref="K37" si="4">G37/86400000</f>
        <v>1.3888888888888888E-2</v>
      </c>
      <c r="L37" s="12">
        <f t="shared" ref="L37" si="5">100-K37</f>
        <v>99.986111111111114</v>
      </c>
    </row>
    <row r="38" spans="2:12" x14ac:dyDescent="0.25">
      <c r="B38" s="14" t="s">
        <v>2</v>
      </c>
      <c r="C38" s="20">
        <v>247923.37</v>
      </c>
      <c r="D38" s="15">
        <v>65569.489999999991</v>
      </c>
      <c r="E38" s="15">
        <v>104856.87999999999</v>
      </c>
      <c r="F38" s="15">
        <v>23175.8</v>
      </c>
      <c r="G38" s="15">
        <f t="shared" ref="G38" si="6">SUM(G7:G37)</f>
        <v>1200000</v>
      </c>
      <c r="H38" s="15">
        <v>1965</v>
      </c>
      <c r="I38" s="15">
        <v>361279</v>
      </c>
      <c r="J38" s="27" t="s">
        <v>34</v>
      </c>
      <c r="K38" s="16" t="s">
        <v>34</v>
      </c>
      <c r="L38" s="16" t="s">
        <v>34</v>
      </c>
    </row>
    <row r="39" spans="2:12" ht="25.5" x14ac:dyDescent="0.25">
      <c r="B39" s="18" t="s">
        <v>3</v>
      </c>
      <c r="C39" s="20">
        <v>1599.5056129032255</v>
      </c>
      <c r="D39" s="17">
        <v>705.04827956989232</v>
      </c>
      <c r="E39" s="17">
        <v>1691.2399999999996</v>
      </c>
      <c r="F39" s="17">
        <v>747.60645161290324</v>
      </c>
      <c r="G39" s="17">
        <f t="shared" ref="G39:L39" si="7">AVERAGE(G7:G37)</f>
        <v>38709.677419354841</v>
      </c>
      <c r="H39" s="17">
        <v>63.387096774193552</v>
      </c>
      <c r="I39" s="17">
        <v>11654.161290322581</v>
      </c>
      <c r="J39" s="30">
        <f t="shared" si="7"/>
        <v>5.540245374034824E-3</v>
      </c>
      <c r="K39" s="17">
        <f t="shared" si="7"/>
        <v>4.4802867383512545E-4</v>
      </c>
      <c r="L39" s="17">
        <f t="shared" si="7"/>
        <v>99.99955197132617</v>
      </c>
    </row>
    <row r="42" spans="2:12" hidden="1" x14ac:dyDescent="0.25">
      <c r="B42" s="1" t="s">
        <v>35</v>
      </c>
      <c r="C42" s="10">
        <v>1</v>
      </c>
      <c r="D42" s="10">
        <v>2</v>
      </c>
      <c r="E42" s="10">
        <v>3</v>
      </c>
      <c r="F42" s="10">
        <v>4</v>
      </c>
      <c r="G42" s="10">
        <v>5</v>
      </c>
      <c r="H42" s="10">
        <v>6</v>
      </c>
      <c r="I42" s="10">
        <v>7</v>
      </c>
      <c r="J42" s="10">
        <v>8</v>
      </c>
      <c r="K42" s="10">
        <v>9</v>
      </c>
      <c r="L42" s="10">
        <v>10</v>
      </c>
    </row>
    <row r="43" spans="2:12" hidden="1" x14ac:dyDescent="0.25">
      <c r="B43" s="1" t="s">
        <v>35</v>
      </c>
      <c r="C43" s="10">
        <v>1</v>
      </c>
      <c r="D43" s="10"/>
      <c r="E43" s="10"/>
      <c r="F43" s="10"/>
      <c r="G43" s="10">
        <v>2</v>
      </c>
      <c r="H43" s="10">
        <v>3</v>
      </c>
      <c r="I43" s="10">
        <v>4</v>
      </c>
      <c r="J43" s="10">
        <v>5</v>
      </c>
      <c r="K43" s="10">
        <v>6</v>
      </c>
      <c r="L43" s="10">
        <v>7</v>
      </c>
    </row>
    <row r="44" spans="2:12" ht="25.5" x14ac:dyDescent="0.25">
      <c r="B44" s="5" t="s">
        <v>7</v>
      </c>
      <c r="C44" s="2" t="s">
        <v>44</v>
      </c>
      <c r="D44" s="34" t="s">
        <v>42</v>
      </c>
      <c r="E44" s="35"/>
      <c r="F44" s="36"/>
      <c r="G44" s="34" t="s">
        <v>44</v>
      </c>
      <c r="H44" s="35"/>
      <c r="I44" s="35"/>
      <c r="J44" s="35"/>
      <c r="K44" s="35"/>
      <c r="L44" s="36"/>
    </row>
    <row r="45" spans="2:12" ht="48" x14ac:dyDescent="0.25">
      <c r="B45" s="6" t="s">
        <v>13</v>
      </c>
      <c r="C45" s="8"/>
      <c r="D45" s="9" t="s">
        <v>38</v>
      </c>
      <c r="E45" s="9" t="s">
        <v>39</v>
      </c>
      <c r="F45" s="9" t="s">
        <v>40</v>
      </c>
      <c r="G45" s="9"/>
      <c r="H45" s="9" t="s">
        <v>36</v>
      </c>
      <c r="I45" s="9" t="s">
        <v>15</v>
      </c>
      <c r="J45" s="9" t="s">
        <v>22</v>
      </c>
      <c r="K45" s="9" t="s">
        <v>23</v>
      </c>
      <c r="L45" s="9" t="s">
        <v>24</v>
      </c>
    </row>
    <row r="46" spans="2:12" x14ac:dyDescent="0.25">
      <c r="B46" s="3" t="s">
        <v>1</v>
      </c>
      <c r="C46" s="11" t="s">
        <v>25</v>
      </c>
      <c r="D46" s="11" t="s">
        <v>25</v>
      </c>
      <c r="E46" s="11" t="s">
        <v>25</v>
      </c>
      <c r="F46" s="11" t="s">
        <v>25</v>
      </c>
      <c r="G46" s="11" t="s">
        <v>26</v>
      </c>
      <c r="H46" s="11" t="s">
        <v>28</v>
      </c>
      <c r="I46" s="11" t="s">
        <v>27</v>
      </c>
      <c r="J46" s="11" t="s">
        <v>30</v>
      </c>
      <c r="K46" s="11" t="s">
        <v>32</v>
      </c>
      <c r="L46" s="11" t="s">
        <v>33</v>
      </c>
    </row>
    <row r="47" spans="2:12" x14ac:dyDescent="0.25">
      <c r="B47" s="28">
        <v>44409</v>
      </c>
      <c r="C47" s="12">
        <v>1554.3679999999999</v>
      </c>
      <c r="D47" s="12">
        <v>628.18999999999994</v>
      </c>
      <c r="E47" s="12">
        <v>1693.635</v>
      </c>
      <c r="F47" s="12">
        <v>606.03</v>
      </c>
      <c r="G47" s="4">
        <v>0</v>
      </c>
      <c r="H47" s="4">
        <v>123</v>
      </c>
      <c r="I47" s="4">
        <v>18382</v>
      </c>
      <c r="J47" s="29">
        <f>H47/I47</f>
        <v>6.6913284735066912E-3</v>
      </c>
      <c r="K47" s="12">
        <f>G47/86400000</f>
        <v>0</v>
      </c>
      <c r="L47" s="12">
        <f>100-K47</f>
        <v>100</v>
      </c>
    </row>
    <row r="48" spans="2:12" x14ac:dyDescent="0.25">
      <c r="B48" s="28">
        <v>44410</v>
      </c>
      <c r="C48" s="12">
        <v>1547.2559999999999</v>
      </c>
      <c r="D48" s="12">
        <v>631.26</v>
      </c>
      <c r="E48" s="12">
        <v>1671.25</v>
      </c>
      <c r="F48" s="12">
        <v>609.75</v>
      </c>
      <c r="G48" s="4">
        <v>0</v>
      </c>
      <c r="H48" s="4">
        <v>92</v>
      </c>
      <c r="I48" s="4">
        <v>15853</v>
      </c>
      <c r="J48" s="29">
        <f t="shared" ref="J48:J75" si="8">H48/I48</f>
        <v>5.8033179839777956E-3</v>
      </c>
      <c r="K48" s="12">
        <f t="shared" ref="K48:K75" si="9">G48/86400000</f>
        <v>0</v>
      </c>
      <c r="L48" s="12">
        <f t="shared" ref="L48:L75" si="10">100-K48</f>
        <v>100</v>
      </c>
    </row>
    <row r="49" spans="2:12" x14ac:dyDescent="0.25">
      <c r="B49" s="28">
        <v>44411</v>
      </c>
      <c r="C49" s="12">
        <v>1560.924</v>
      </c>
      <c r="D49" s="12">
        <v>637.23666666666657</v>
      </c>
      <c r="E49" s="12">
        <v>1696.4549999999999</v>
      </c>
      <c r="F49" s="12">
        <v>612.91999999999996</v>
      </c>
      <c r="G49" s="4">
        <v>0</v>
      </c>
      <c r="H49" s="4">
        <v>58</v>
      </c>
      <c r="I49" s="4">
        <v>15004</v>
      </c>
      <c r="J49" s="29">
        <f t="shared" si="8"/>
        <v>3.8656358304452144E-3</v>
      </c>
      <c r="K49" s="12">
        <f t="shared" si="9"/>
        <v>0</v>
      </c>
      <c r="L49" s="12">
        <f t="shared" si="10"/>
        <v>100</v>
      </c>
    </row>
    <row r="50" spans="2:12" x14ac:dyDescent="0.25">
      <c r="B50" s="28">
        <v>44412</v>
      </c>
      <c r="C50" s="12">
        <v>1612.1059999999998</v>
      </c>
      <c r="D50" s="12">
        <v>646.99333333333323</v>
      </c>
      <c r="E50" s="12">
        <v>1809.7749999999999</v>
      </c>
      <c r="F50" s="12">
        <v>627.36</v>
      </c>
      <c r="G50" s="4">
        <v>0</v>
      </c>
      <c r="H50" s="4">
        <v>82</v>
      </c>
      <c r="I50" s="4">
        <v>14378</v>
      </c>
      <c r="J50" s="29">
        <f t="shared" si="8"/>
        <v>5.703157601891779E-3</v>
      </c>
      <c r="K50" s="12">
        <f t="shared" si="9"/>
        <v>0</v>
      </c>
      <c r="L50" s="12">
        <f t="shared" si="10"/>
        <v>100</v>
      </c>
    </row>
    <row r="51" spans="2:12" x14ac:dyDescent="0.25">
      <c r="B51" s="28">
        <v>44413</v>
      </c>
      <c r="C51" s="12">
        <v>1562.4699999999998</v>
      </c>
      <c r="D51" s="12">
        <v>649.71999999999991</v>
      </c>
      <c r="E51" s="12">
        <v>1681.5949999999998</v>
      </c>
      <c r="F51" s="12">
        <v>629.6</v>
      </c>
      <c r="G51" s="4">
        <v>0</v>
      </c>
      <c r="H51" s="4">
        <v>67</v>
      </c>
      <c r="I51" s="4">
        <v>13751</v>
      </c>
      <c r="J51" s="29">
        <f t="shared" si="8"/>
        <v>4.8723729183332122E-3</v>
      </c>
      <c r="K51" s="12">
        <f t="shared" si="9"/>
        <v>0</v>
      </c>
      <c r="L51" s="12">
        <f t="shared" si="10"/>
        <v>100</v>
      </c>
    </row>
    <row r="52" spans="2:12" x14ac:dyDescent="0.25">
      <c r="B52" s="19">
        <v>44414</v>
      </c>
      <c r="C52" s="12">
        <v>1571.5759999999998</v>
      </c>
      <c r="D52" s="12">
        <v>686.25666666666666</v>
      </c>
      <c r="E52" s="12">
        <v>1649.5550000000001</v>
      </c>
      <c r="F52" s="12">
        <v>684.06</v>
      </c>
      <c r="G52" s="4">
        <v>0</v>
      </c>
      <c r="H52" s="4">
        <v>106</v>
      </c>
      <c r="I52" s="4">
        <v>7243</v>
      </c>
      <c r="J52" s="29">
        <f t="shared" si="8"/>
        <v>1.4634819826038934E-2</v>
      </c>
      <c r="K52" s="12">
        <f t="shared" si="9"/>
        <v>0</v>
      </c>
      <c r="L52" s="12">
        <f t="shared" si="10"/>
        <v>100</v>
      </c>
    </row>
    <row r="53" spans="2:12" x14ac:dyDescent="0.25">
      <c r="B53" s="19">
        <v>44415</v>
      </c>
      <c r="C53" s="12">
        <v>1965.3260000000002</v>
      </c>
      <c r="D53" s="12">
        <v>1317.5266666666666</v>
      </c>
      <c r="E53" s="12">
        <v>1687.0250000000001</v>
      </c>
      <c r="F53" s="12">
        <v>2033.12</v>
      </c>
      <c r="G53" s="4">
        <v>0</v>
      </c>
      <c r="H53" s="4">
        <v>112</v>
      </c>
      <c r="I53" s="4">
        <v>5630</v>
      </c>
      <c r="J53" s="29">
        <f t="shared" si="8"/>
        <v>1.9893428063943161E-2</v>
      </c>
      <c r="K53" s="12">
        <f t="shared" si="9"/>
        <v>0</v>
      </c>
      <c r="L53" s="12">
        <f t="shared" si="10"/>
        <v>100</v>
      </c>
    </row>
    <row r="54" spans="2:12" x14ac:dyDescent="0.25">
      <c r="B54" s="28">
        <v>44416</v>
      </c>
      <c r="C54" s="12">
        <v>1579.212</v>
      </c>
      <c r="D54" s="12">
        <v>649.5200000000001</v>
      </c>
      <c r="E54" s="12">
        <v>1723.75</v>
      </c>
      <c r="F54" s="12">
        <v>628.14</v>
      </c>
      <c r="G54" s="4">
        <v>0</v>
      </c>
      <c r="H54" s="4">
        <v>77</v>
      </c>
      <c r="I54" s="4">
        <v>14689</v>
      </c>
      <c r="J54" s="29">
        <f t="shared" si="8"/>
        <v>5.2420178364762744E-3</v>
      </c>
      <c r="K54" s="12">
        <f t="shared" si="9"/>
        <v>0</v>
      </c>
      <c r="L54" s="12">
        <f t="shared" si="10"/>
        <v>100</v>
      </c>
    </row>
    <row r="55" spans="2:12" x14ac:dyDescent="0.25">
      <c r="B55" s="28">
        <v>44417</v>
      </c>
      <c r="C55" s="12">
        <v>1573.2400000000002</v>
      </c>
      <c r="D55" s="12">
        <v>664.8366666666667</v>
      </c>
      <c r="E55" s="12">
        <v>1685.845</v>
      </c>
      <c r="F55" s="12">
        <v>651.19000000000005</v>
      </c>
      <c r="G55" s="4">
        <v>0</v>
      </c>
      <c r="H55" s="4">
        <v>80</v>
      </c>
      <c r="I55" s="4">
        <v>13788</v>
      </c>
      <c r="J55" s="29">
        <f t="shared" si="8"/>
        <v>5.8021467943138961E-3</v>
      </c>
      <c r="K55" s="12">
        <f t="shared" si="9"/>
        <v>0</v>
      </c>
      <c r="L55" s="12">
        <f t="shared" si="10"/>
        <v>100</v>
      </c>
    </row>
    <row r="56" spans="2:12" x14ac:dyDescent="0.25">
      <c r="B56" s="28">
        <v>44418</v>
      </c>
      <c r="C56" s="12">
        <v>1573.9159999999999</v>
      </c>
      <c r="D56" s="12">
        <v>667.89333333333343</v>
      </c>
      <c r="E56" s="12">
        <v>1682.9499999999998</v>
      </c>
      <c r="F56" s="12">
        <v>655.43000000000006</v>
      </c>
      <c r="G56" s="4">
        <v>0</v>
      </c>
      <c r="H56" s="4">
        <v>50</v>
      </c>
      <c r="I56" s="4">
        <v>14105</v>
      </c>
      <c r="J56" s="29">
        <f t="shared" si="8"/>
        <v>3.5448422545196739E-3</v>
      </c>
      <c r="K56" s="12">
        <f t="shared" si="9"/>
        <v>0</v>
      </c>
      <c r="L56" s="12">
        <f t="shared" si="10"/>
        <v>100</v>
      </c>
    </row>
    <row r="57" spans="2:12" x14ac:dyDescent="0.25">
      <c r="B57" s="28">
        <v>44419</v>
      </c>
      <c r="C57" s="12">
        <v>1596.5040000000001</v>
      </c>
      <c r="D57" s="12">
        <v>674.98333333333335</v>
      </c>
      <c r="E57" s="12">
        <v>1728.7850000000003</v>
      </c>
      <c r="F57" s="12">
        <v>668.62</v>
      </c>
      <c r="G57" s="4">
        <v>0</v>
      </c>
      <c r="H57" s="4">
        <v>57</v>
      </c>
      <c r="I57" s="4">
        <v>13258</v>
      </c>
      <c r="J57" s="29">
        <f t="shared" si="8"/>
        <v>4.2992909941167593E-3</v>
      </c>
      <c r="K57" s="12">
        <f t="shared" si="9"/>
        <v>0</v>
      </c>
      <c r="L57" s="12">
        <f t="shared" si="10"/>
        <v>100</v>
      </c>
    </row>
    <row r="58" spans="2:12" x14ac:dyDescent="0.25">
      <c r="B58" s="28">
        <v>44420</v>
      </c>
      <c r="C58" s="12">
        <v>1590.6699999999996</v>
      </c>
      <c r="D58" s="12">
        <v>677.83666666666659</v>
      </c>
      <c r="E58" s="12">
        <v>1709.92</v>
      </c>
      <c r="F58" s="12">
        <v>657.64</v>
      </c>
      <c r="G58" s="4">
        <v>0</v>
      </c>
      <c r="H58" s="4">
        <v>70</v>
      </c>
      <c r="I58" s="4">
        <v>11976</v>
      </c>
      <c r="J58" s="29">
        <f t="shared" si="8"/>
        <v>5.8450233800935204E-3</v>
      </c>
      <c r="K58" s="12">
        <f t="shared" si="9"/>
        <v>0</v>
      </c>
      <c r="L58" s="12">
        <f t="shared" si="10"/>
        <v>100</v>
      </c>
    </row>
    <row r="59" spans="2:12" x14ac:dyDescent="0.25">
      <c r="B59" s="19">
        <v>44421</v>
      </c>
      <c r="C59" s="12">
        <v>1617.9780000000003</v>
      </c>
      <c r="D59" s="12">
        <v>688.00999999999988</v>
      </c>
      <c r="E59" s="12">
        <v>1762.93</v>
      </c>
      <c r="F59" s="12">
        <v>677.08</v>
      </c>
      <c r="G59" s="4">
        <v>0</v>
      </c>
      <c r="H59" s="4">
        <v>33</v>
      </c>
      <c r="I59" s="4">
        <v>6718</v>
      </c>
      <c r="J59" s="29">
        <f t="shared" si="8"/>
        <v>4.9121762429294429E-3</v>
      </c>
      <c r="K59" s="12">
        <f t="shared" si="9"/>
        <v>0</v>
      </c>
      <c r="L59" s="12">
        <f t="shared" si="10"/>
        <v>100</v>
      </c>
    </row>
    <row r="60" spans="2:12" x14ac:dyDescent="0.25">
      <c r="B60" s="19">
        <v>44422</v>
      </c>
      <c r="C60" s="12">
        <v>1614.0360000000001</v>
      </c>
      <c r="D60" s="12">
        <v>697.6633333333333</v>
      </c>
      <c r="E60" s="12">
        <v>1738.5949999999998</v>
      </c>
      <c r="F60" s="12">
        <v>693.14</v>
      </c>
      <c r="G60" s="4">
        <v>0</v>
      </c>
      <c r="H60" s="4">
        <v>54</v>
      </c>
      <c r="I60" s="4">
        <v>5252</v>
      </c>
      <c r="J60" s="29">
        <f t="shared" si="8"/>
        <v>1.0281797410510283E-2</v>
      </c>
      <c r="K60" s="12">
        <f t="shared" si="9"/>
        <v>0</v>
      </c>
      <c r="L60" s="12">
        <f t="shared" si="10"/>
        <v>100</v>
      </c>
    </row>
    <row r="61" spans="2:12" x14ac:dyDescent="0.25">
      <c r="B61" s="28">
        <v>44423</v>
      </c>
      <c r="C61" s="12">
        <v>2014.7260000000001</v>
      </c>
      <c r="D61" s="12">
        <v>1374.67</v>
      </c>
      <c r="E61" s="12">
        <v>1724.81</v>
      </c>
      <c r="F61" s="12">
        <v>2022.08</v>
      </c>
      <c r="G61" s="4">
        <v>0</v>
      </c>
      <c r="H61" s="4">
        <v>190</v>
      </c>
      <c r="I61" s="4">
        <v>6453</v>
      </c>
      <c r="J61" s="29">
        <f t="shared" si="8"/>
        <v>2.9443669611033629E-2</v>
      </c>
      <c r="K61" s="12">
        <f t="shared" si="9"/>
        <v>0</v>
      </c>
      <c r="L61" s="12">
        <f t="shared" si="10"/>
        <v>100</v>
      </c>
    </row>
    <row r="62" spans="2:12" x14ac:dyDescent="0.25">
      <c r="B62" s="28">
        <v>44424</v>
      </c>
      <c r="C62" s="12">
        <v>1577.748</v>
      </c>
      <c r="D62" s="12">
        <v>651.41</v>
      </c>
      <c r="E62" s="12">
        <v>1717.2549999999999</v>
      </c>
      <c r="F62" s="12">
        <v>638.94000000000005</v>
      </c>
      <c r="G62" s="4">
        <v>0</v>
      </c>
      <c r="H62" s="4">
        <v>58</v>
      </c>
      <c r="I62" s="4">
        <v>13460</v>
      </c>
      <c r="J62" s="29">
        <f t="shared" si="8"/>
        <v>4.309063893016345E-3</v>
      </c>
      <c r="K62" s="12">
        <f t="shared" si="9"/>
        <v>0</v>
      </c>
      <c r="L62" s="12">
        <f t="shared" si="10"/>
        <v>100</v>
      </c>
    </row>
    <row r="63" spans="2:12" x14ac:dyDescent="0.25">
      <c r="B63" s="28">
        <v>44425</v>
      </c>
      <c r="C63" s="12">
        <v>1636.73</v>
      </c>
      <c r="D63" s="12">
        <v>677.22</v>
      </c>
      <c r="E63" s="12">
        <v>1825.9949999999999</v>
      </c>
      <c r="F63" s="12">
        <v>674.58</v>
      </c>
      <c r="G63" s="4">
        <v>0</v>
      </c>
      <c r="H63" s="4">
        <v>40</v>
      </c>
      <c r="I63" s="4">
        <v>11999</v>
      </c>
      <c r="J63" s="29">
        <f t="shared" si="8"/>
        <v>3.3336111342611883E-3</v>
      </c>
      <c r="K63" s="12">
        <f t="shared" si="9"/>
        <v>0</v>
      </c>
      <c r="L63" s="12">
        <f t="shared" si="10"/>
        <v>100</v>
      </c>
    </row>
    <row r="64" spans="2:12" x14ac:dyDescent="0.25">
      <c r="B64" s="28">
        <v>44426</v>
      </c>
      <c r="C64" s="12">
        <v>1625.5880000000002</v>
      </c>
      <c r="D64" s="12">
        <v>703.15666666666675</v>
      </c>
      <c r="E64" s="12">
        <v>1759.2350000000001</v>
      </c>
      <c r="F64" s="12">
        <v>710.24</v>
      </c>
      <c r="G64" s="4">
        <v>0</v>
      </c>
      <c r="H64" s="4">
        <v>40</v>
      </c>
      <c r="I64" s="4">
        <v>10438</v>
      </c>
      <c r="J64" s="29">
        <f t="shared" si="8"/>
        <v>3.8321517532094269E-3</v>
      </c>
      <c r="K64" s="12">
        <f t="shared" si="9"/>
        <v>0</v>
      </c>
      <c r="L64" s="12">
        <f t="shared" si="10"/>
        <v>100</v>
      </c>
    </row>
    <row r="65" spans="2:12" x14ac:dyDescent="0.25">
      <c r="B65" s="28">
        <v>44427</v>
      </c>
      <c r="C65" s="12">
        <v>1621.9</v>
      </c>
      <c r="D65" s="12">
        <v>696.17666666666662</v>
      </c>
      <c r="E65" s="12">
        <v>1760.4850000000001</v>
      </c>
      <c r="F65" s="12">
        <v>702.3</v>
      </c>
      <c r="G65" s="4">
        <v>0</v>
      </c>
      <c r="H65" s="4">
        <v>58</v>
      </c>
      <c r="I65" s="4">
        <v>10012</v>
      </c>
      <c r="J65" s="29">
        <f t="shared" si="8"/>
        <v>5.7930483419896123E-3</v>
      </c>
      <c r="K65" s="12">
        <f t="shared" si="9"/>
        <v>0</v>
      </c>
      <c r="L65" s="12">
        <f t="shared" si="10"/>
        <v>100</v>
      </c>
    </row>
    <row r="66" spans="2:12" x14ac:dyDescent="0.25">
      <c r="B66" s="19">
        <v>44428</v>
      </c>
      <c r="C66" s="12">
        <v>1611.558</v>
      </c>
      <c r="D66" s="12">
        <v>723.58333333333337</v>
      </c>
      <c r="E66" s="12">
        <v>1693.52</v>
      </c>
      <c r="F66" s="12">
        <v>728.66</v>
      </c>
      <c r="G66" s="4">
        <v>0</v>
      </c>
      <c r="H66" s="4">
        <v>23</v>
      </c>
      <c r="I66" s="4">
        <v>6654</v>
      </c>
      <c r="J66" s="29">
        <f t="shared" si="8"/>
        <v>3.4565674782085962E-3</v>
      </c>
      <c r="K66" s="12">
        <f t="shared" si="9"/>
        <v>0</v>
      </c>
      <c r="L66" s="12">
        <f t="shared" si="10"/>
        <v>100</v>
      </c>
    </row>
    <row r="67" spans="2:12" x14ac:dyDescent="0.25">
      <c r="B67" s="19">
        <v>44429</v>
      </c>
      <c r="C67" s="12">
        <v>2063.422</v>
      </c>
      <c r="D67" s="12">
        <v>1408.1533333333334</v>
      </c>
      <c r="E67" s="12">
        <v>1796.3250000000003</v>
      </c>
      <c r="F67" s="12">
        <v>2744.97</v>
      </c>
      <c r="G67" s="4">
        <v>0</v>
      </c>
      <c r="H67" s="4">
        <v>20</v>
      </c>
      <c r="I67" s="4">
        <v>5679</v>
      </c>
      <c r="J67" s="29">
        <f t="shared" si="8"/>
        <v>3.5217467864060575E-3</v>
      </c>
      <c r="K67" s="12">
        <f t="shared" si="9"/>
        <v>0</v>
      </c>
      <c r="L67" s="12">
        <f t="shared" si="10"/>
        <v>100</v>
      </c>
    </row>
    <row r="68" spans="2:12" x14ac:dyDescent="0.25">
      <c r="B68" s="28">
        <v>44430</v>
      </c>
      <c r="C68" s="12">
        <v>1625.346</v>
      </c>
      <c r="D68" s="12">
        <v>696.63333333333321</v>
      </c>
      <c r="E68" s="12">
        <v>1768.415</v>
      </c>
      <c r="F68" s="12">
        <v>698.12</v>
      </c>
      <c r="G68" s="4">
        <v>0</v>
      </c>
      <c r="H68" s="4">
        <v>68</v>
      </c>
      <c r="I68" s="4">
        <v>12826</v>
      </c>
      <c r="J68" s="29">
        <f t="shared" si="8"/>
        <v>5.3017308591922661E-3</v>
      </c>
      <c r="K68" s="12">
        <f t="shared" si="9"/>
        <v>0</v>
      </c>
      <c r="L68" s="12">
        <f t="shared" si="10"/>
        <v>100</v>
      </c>
    </row>
    <row r="69" spans="2:12" x14ac:dyDescent="0.25">
      <c r="B69" s="28">
        <v>44431</v>
      </c>
      <c r="C69" s="12">
        <v>1580.0980000000002</v>
      </c>
      <c r="D69" s="12">
        <v>659.57666666666671</v>
      </c>
      <c r="E69" s="12">
        <v>1710.88</v>
      </c>
      <c r="F69" s="12">
        <v>656.83</v>
      </c>
      <c r="G69" s="4">
        <v>0</v>
      </c>
      <c r="H69" s="4">
        <v>67</v>
      </c>
      <c r="I69" s="4">
        <v>11891</v>
      </c>
      <c r="J69" s="29">
        <f t="shared" si="8"/>
        <v>5.6345134976032293E-3</v>
      </c>
      <c r="K69" s="12">
        <f t="shared" si="9"/>
        <v>0</v>
      </c>
      <c r="L69" s="12">
        <f t="shared" si="10"/>
        <v>100</v>
      </c>
    </row>
    <row r="70" spans="2:12" x14ac:dyDescent="0.25">
      <c r="B70" s="28">
        <v>44432</v>
      </c>
      <c r="C70" s="12">
        <v>1574.7080000000001</v>
      </c>
      <c r="D70" s="12">
        <v>653.17666666666662</v>
      </c>
      <c r="E70" s="12">
        <v>1707.0049999999999</v>
      </c>
      <c r="F70" s="12">
        <v>639.46</v>
      </c>
      <c r="G70" s="4">
        <v>0</v>
      </c>
      <c r="H70" s="4">
        <v>54</v>
      </c>
      <c r="I70" s="4">
        <v>11312</v>
      </c>
      <c r="J70" s="29">
        <f t="shared" si="8"/>
        <v>4.7736916548797737E-3</v>
      </c>
      <c r="K70" s="12">
        <f t="shared" si="9"/>
        <v>0</v>
      </c>
      <c r="L70" s="12">
        <f t="shared" si="10"/>
        <v>100</v>
      </c>
    </row>
    <row r="71" spans="2:12" x14ac:dyDescent="0.25">
      <c r="B71" s="28">
        <v>44433</v>
      </c>
      <c r="C71" s="12">
        <v>1585.17</v>
      </c>
      <c r="D71" s="12">
        <v>653.11</v>
      </c>
      <c r="E71" s="12">
        <v>1733.26</v>
      </c>
      <c r="F71" s="12">
        <v>642.72</v>
      </c>
      <c r="G71" s="4">
        <v>0</v>
      </c>
      <c r="H71" s="4">
        <v>51</v>
      </c>
      <c r="I71" s="4">
        <v>10843</v>
      </c>
      <c r="J71" s="29">
        <f t="shared" si="8"/>
        <v>4.7034953426173566E-3</v>
      </c>
      <c r="K71" s="12">
        <f t="shared" si="9"/>
        <v>0</v>
      </c>
      <c r="L71" s="12">
        <f t="shared" si="10"/>
        <v>100</v>
      </c>
    </row>
    <row r="72" spans="2:12" x14ac:dyDescent="0.25">
      <c r="B72" s="28">
        <v>44434</v>
      </c>
      <c r="C72" s="12">
        <v>1595.78</v>
      </c>
      <c r="D72" s="12">
        <v>664.25</v>
      </c>
      <c r="E72" s="12">
        <v>1743.075</v>
      </c>
      <c r="F72" s="12">
        <v>649.1</v>
      </c>
      <c r="G72" s="4">
        <v>0</v>
      </c>
      <c r="H72" s="4">
        <v>82</v>
      </c>
      <c r="I72" s="4">
        <v>11747</v>
      </c>
      <c r="J72" s="29">
        <f t="shared" si="8"/>
        <v>6.9805056610198349E-3</v>
      </c>
      <c r="K72" s="12">
        <f t="shared" si="9"/>
        <v>0</v>
      </c>
      <c r="L72" s="12">
        <f t="shared" si="10"/>
        <v>100</v>
      </c>
    </row>
    <row r="73" spans="2:12" x14ac:dyDescent="0.25">
      <c r="B73" s="19">
        <v>44435</v>
      </c>
      <c r="C73" s="12">
        <v>1620.1659999999999</v>
      </c>
      <c r="D73" s="12">
        <v>694.18999999999994</v>
      </c>
      <c r="E73" s="12">
        <v>1759.1299999999999</v>
      </c>
      <c r="F73" s="12">
        <v>692.91</v>
      </c>
      <c r="G73" s="4">
        <v>0</v>
      </c>
      <c r="H73" s="4">
        <v>42</v>
      </c>
      <c r="I73" s="4">
        <v>6515</v>
      </c>
      <c r="J73" s="29">
        <f t="shared" si="8"/>
        <v>6.4466615502686113E-3</v>
      </c>
      <c r="K73" s="12">
        <f t="shared" si="9"/>
        <v>0</v>
      </c>
      <c r="L73" s="12">
        <f t="shared" si="10"/>
        <v>100</v>
      </c>
    </row>
    <row r="74" spans="2:12" x14ac:dyDescent="0.25">
      <c r="B74" s="19">
        <v>44436</v>
      </c>
      <c r="C74" s="12">
        <v>1601.5939999999998</v>
      </c>
      <c r="D74" s="12">
        <v>697.54</v>
      </c>
      <c r="E74" s="12">
        <v>1707.6749999999997</v>
      </c>
      <c r="F74" s="12">
        <v>694.81</v>
      </c>
      <c r="G74" s="4">
        <v>0</v>
      </c>
      <c r="H74" s="4">
        <v>33</v>
      </c>
      <c r="I74" s="4">
        <v>5495</v>
      </c>
      <c r="J74" s="29">
        <f t="shared" si="8"/>
        <v>6.0054595086442217E-3</v>
      </c>
      <c r="K74" s="12">
        <f t="shared" si="9"/>
        <v>0</v>
      </c>
      <c r="L74" s="12">
        <f t="shared" si="10"/>
        <v>100</v>
      </c>
    </row>
    <row r="75" spans="2:12" x14ac:dyDescent="0.25">
      <c r="B75" s="28">
        <v>44437</v>
      </c>
      <c r="C75" s="12">
        <v>1563.1760000000002</v>
      </c>
      <c r="D75" s="12">
        <v>647.5333333333333</v>
      </c>
      <c r="E75" s="12">
        <v>1686.64</v>
      </c>
      <c r="F75" s="12">
        <v>644.58000000000004</v>
      </c>
      <c r="G75" s="4">
        <v>0</v>
      </c>
      <c r="H75" s="4">
        <v>46</v>
      </c>
      <c r="I75" s="4">
        <v>12837</v>
      </c>
      <c r="J75" s="29">
        <f t="shared" si="8"/>
        <v>3.5833917581989563E-3</v>
      </c>
      <c r="K75" s="12">
        <f t="shared" si="9"/>
        <v>0</v>
      </c>
      <c r="L75" s="12">
        <f t="shared" si="10"/>
        <v>100</v>
      </c>
    </row>
    <row r="76" spans="2:12" x14ac:dyDescent="0.25">
      <c r="B76" s="28">
        <v>44438</v>
      </c>
      <c r="C76" s="12">
        <v>2007.6419999999998</v>
      </c>
      <c r="D76" s="12">
        <v>1352.32</v>
      </c>
      <c r="E76" s="12">
        <v>1740.625</v>
      </c>
      <c r="F76" s="12">
        <v>2747.96</v>
      </c>
      <c r="G76" s="4">
        <v>0</v>
      </c>
      <c r="H76" s="4">
        <v>54</v>
      </c>
      <c r="I76" s="4">
        <v>13218</v>
      </c>
      <c r="J76" s="29">
        <f t="shared" ref="J76:J77" si="11">H76/I76</f>
        <v>4.0853381752156154E-3</v>
      </c>
      <c r="K76" s="12">
        <f t="shared" ref="K76:K77" si="12">G76/86400000</f>
        <v>0</v>
      </c>
      <c r="L76" s="12">
        <f t="shared" ref="L76:L77" si="13">100-K76</f>
        <v>100</v>
      </c>
    </row>
    <row r="77" spans="2:12" x14ac:dyDescent="0.25">
      <c r="B77" s="28">
        <v>44439</v>
      </c>
      <c r="C77" s="12">
        <v>1582.7360000000001</v>
      </c>
      <c r="D77" s="12">
        <v>638.98</v>
      </c>
      <c r="E77" s="12">
        <v>1748.3700000000001</v>
      </c>
      <c r="F77" s="12">
        <v>633.01</v>
      </c>
      <c r="G77" s="4">
        <v>1200000</v>
      </c>
      <c r="H77" s="4">
        <v>107</v>
      </c>
      <c r="I77" s="4">
        <v>13499</v>
      </c>
      <c r="J77" s="29">
        <f t="shared" si="11"/>
        <v>7.926513075042595E-3</v>
      </c>
      <c r="K77" s="12">
        <f t="shared" si="12"/>
        <v>1.3888888888888888E-2</v>
      </c>
      <c r="L77" s="12">
        <f t="shared" si="13"/>
        <v>99.986111111111114</v>
      </c>
    </row>
    <row r="78" spans="2:12" x14ac:dyDescent="0.25">
      <c r="B78" s="14" t="s">
        <v>2</v>
      </c>
      <c r="C78" s="15">
        <v>255038.34999999998</v>
      </c>
      <c r="D78" s="15">
        <v>70528.820000000007</v>
      </c>
      <c r="E78" s="15">
        <v>107009.53000000001</v>
      </c>
      <c r="F78" s="15">
        <v>27355.35</v>
      </c>
      <c r="G78" s="15">
        <f t="shared" ref="G78" si="14">SUM(G47:G77)</f>
        <v>1200000</v>
      </c>
      <c r="H78" s="15">
        <v>2094</v>
      </c>
      <c r="I78" s="15">
        <v>344905</v>
      </c>
      <c r="J78" s="27" t="s">
        <v>34</v>
      </c>
      <c r="K78" s="16" t="s">
        <v>34</v>
      </c>
      <c r="L78" s="16" t="s">
        <v>34</v>
      </c>
    </row>
    <row r="79" spans="2:12" ht="25.5" x14ac:dyDescent="0.25">
      <c r="B79" s="18" t="s">
        <v>3</v>
      </c>
      <c r="C79" s="17">
        <v>1645.4087096774185</v>
      </c>
      <c r="D79" s="17">
        <v>758.37440860215054</v>
      </c>
      <c r="E79" s="17">
        <v>1725.9601612903225</v>
      </c>
      <c r="F79" s="17">
        <v>882.43064516129027</v>
      </c>
      <c r="G79" s="17">
        <f t="shared" ref="G79:L79" si="15">AVERAGE(G47:G77)</f>
        <v>38709.677419354841</v>
      </c>
      <c r="H79" s="17">
        <v>67.548387096774192</v>
      </c>
      <c r="I79" s="17">
        <v>11125.967741935483</v>
      </c>
      <c r="J79" s="30">
        <f t="shared" si="15"/>
        <v>6.7910488932872264E-3</v>
      </c>
      <c r="K79" s="17">
        <f t="shared" si="15"/>
        <v>4.4802867383512545E-4</v>
      </c>
      <c r="L79" s="17">
        <f t="shared" si="15"/>
        <v>99.99955197132617</v>
      </c>
    </row>
    <row r="82" spans="2:12" hidden="1" x14ac:dyDescent="0.25">
      <c r="B82" s="1" t="s">
        <v>35</v>
      </c>
      <c r="C82" s="10">
        <v>1</v>
      </c>
      <c r="D82" s="10">
        <v>2</v>
      </c>
      <c r="E82" s="10">
        <v>3</v>
      </c>
      <c r="F82" s="10">
        <v>4</v>
      </c>
      <c r="G82" s="10">
        <v>5</v>
      </c>
      <c r="H82" s="10">
        <v>6</v>
      </c>
      <c r="I82" s="10">
        <v>7</v>
      </c>
      <c r="J82" s="10">
        <v>8</v>
      </c>
      <c r="K82" s="10">
        <v>9</v>
      </c>
      <c r="L82" s="10">
        <v>10</v>
      </c>
    </row>
    <row r="83" spans="2:12" hidden="1" x14ac:dyDescent="0.25">
      <c r="B83" s="1" t="s">
        <v>35</v>
      </c>
      <c r="C83" s="10">
        <v>1</v>
      </c>
      <c r="D83" s="10"/>
      <c r="E83" s="10"/>
      <c r="F83" s="10"/>
      <c r="G83" s="10">
        <v>2</v>
      </c>
      <c r="H83" s="10">
        <v>3</v>
      </c>
      <c r="I83" s="10">
        <v>4</v>
      </c>
      <c r="J83" s="10">
        <v>5</v>
      </c>
      <c r="K83" s="10">
        <v>6</v>
      </c>
      <c r="L83" s="10">
        <v>7</v>
      </c>
    </row>
    <row r="84" spans="2:12" ht="25.5" x14ac:dyDescent="0.25">
      <c r="B84" s="5" t="s">
        <v>7</v>
      </c>
      <c r="C84" s="2" t="s">
        <v>44</v>
      </c>
      <c r="D84" s="34" t="s">
        <v>42</v>
      </c>
      <c r="E84" s="35"/>
      <c r="F84" s="36"/>
      <c r="G84" s="34" t="s">
        <v>44</v>
      </c>
      <c r="H84" s="35"/>
      <c r="I84" s="35"/>
      <c r="J84" s="35"/>
      <c r="K84" s="35"/>
      <c r="L84" s="36"/>
    </row>
    <row r="85" spans="2:12" ht="48" x14ac:dyDescent="0.25">
      <c r="B85" s="6" t="s">
        <v>13</v>
      </c>
      <c r="C85" s="8"/>
      <c r="D85" s="9" t="s">
        <v>38</v>
      </c>
      <c r="E85" s="9" t="s">
        <v>39</v>
      </c>
      <c r="F85" s="9" t="s">
        <v>40</v>
      </c>
      <c r="G85" s="9"/>
      <c r="H85" s="9" t="s">
        <v>36</v>
      </c>
      <c r="I85" s="9" t="s">
        <v>15</v>
      </c>
      <c r="J85" s="9" t="s">
        <v>22</v>
      </c>
      <c r="K85" s="9" t="s">
        <v>23</v>
      </c>
      <c r="L85" s="9" t="s">
        <v>24</v>
      </c>
    </row>
    <row r="86" spans="2:12" x14ac:dyDescent="0.25">
      <c r="B86" s="3" t="s">
        <v>1</v>
      </c>
      <c r="C86" s="11" t="s">
        <v>25</v>
      </c>
      <c r="D86" s="11" t="s">
        <v>25</v>
      </c>
      <c r="E86" s="11" t="s">
        <v>25</v>
      </c>
      <c r="F86" s="11" t="s">
        <v>25</v>
      </c>
      <c r="G86" s="11" t="s">
        <v>26</v>
      </c>
      <c r="H86" s="11" t="s">
        <v>28</v>
      </c>
      <c r="I86" s="11" t="s">
        <v>27</v>
      </c>
      <c r="J86" s="11" t="s">
        <v>30</v>
      </c>
      <c r="K86" s="11" t="s">
        <v>32</v>
      </c>
      <c r="L86" s="11" t="s">
        <v>33</v>
      </c>
    </row>
    <row r="87" spans="2:12" x14ac:dyDescent="0.25">
      <c r="B87" s="28">
        <v>44440</v>
      </c>
      <c r="C87" s="12">
        <v>1555.4399999999998</v>
      </c>
      <c r="D87" s="12">
        <v>640.93333333333339</v>
      </c>
      <c r="E87" s="12">
        <v>1677.1999999999998</v>
      </c>
      <c r="F87" s="12">
        <v>633.73</v>
      </c>
      <c r="G87" s="4">
        <v>0</v>
      </c>
      <c r="H87" s="4">
        <v>83</v>
      </c>
      <c r="I87" s="4">
        <v>15589</v>
      </c>
      <c r="J87" s="29">
        <f>H87/I87</f>
        <v>5.3242671114247225E-3</v>
      </c>
      <c r="K87" s="12">
        <f>G87/86400000</f>
        <v>0</v>
      </c>
      <c r="L87" s="12">
        <f>100-K87</f>
        <v>100</v>
      </c>
    </row>
    <row r="88" spans="2:12" x14ac:dyDescent="0.25">
      <c r="B88" s="28">
        <v>44441</v>
      </c>
      <c r="C88" s="12">
        <v>1575.8039999999999</v>
      </c>
      <c r="D88" s="12">
        <v>649.64</v>
      </c>
      <c r="E88" s="12">
        <v>1715.05</v>
      </c>
      <c r="F88" s="12">
        <v>646.64</v>
      </c>
      <c r="G88" s="4">
        <v>0</v>
      </c>
      <c r="H88" s="4">
        <v>96</v>
      </c>
      <c r="I88" s="4">
        <v>12782</v>
      </c>
      <c r="J88" s="29">
        <f t="shared" ref="J88:J116" si="16">H88/I88</f>
        <v>7.5105617274291974E-3</v>
      </c>
      <c r="K88" s="12">
        <f t="shared" ref="K88:K116" si="17">G88/86400000</f>
        <v>0</v>
      </c>
      <c r="L88" s="12">
        <f t="shared" ref="L88:L116" si="18">100-K88</f>
        <v>100</v>
      </c>
    </row>
    <row r="89" spans="2:12" x14ac:dyDescent="0.25">
      <c r="B89" s="19">
        <v>44442</v>
      </c>
      <c r="C89" s="12">
        <v>1592.7000000000003</v>
      </c>
      <c r="D89" s="12">
        <v>689.24333333333334</v>
      </c>
      <c r="E89" s="12">
        <v>1697.885</v>
      </c>
      <c r="F89" s="12">
        <v>696.95</v>
      </c>
      <c r="G89" s="4">
        <v>0</v>
      </c>
      <c r="H89" s="4">
        <v>59</v>
      </c>
      <c r="I89" s="4">
        <v>6645</v>
      </c>
      <c r="J89" s="29">
        <f t="shared" si="16"/>
        <v>8.8788562829194891E-3</v>
      </c>
      <c r="K89" s="12">
        <f t="shared" si="17"/>
        <v>0</v>
      </c>
      <c r="L89" s="12">
        <f t="shared" si="18"/>
        <v>100</v>
      </c>
    </row>
    <row r="90" spans="2:12" x14ac:dyDescent="0.25">
      <c r="B90" s="19">
        <v>44443</v>
      </c>
      <c r="C90" s="12">
        <v>1595.1399999999999</v>
      </c>
      <c r="D90" s="12">
        <v>715.42333333333329</v>
      </c>
      <c r="E90" s="12">
        <v>1664.7150000000001</v>
      </c>
      <c r="F90" s="12">
        <v>733.56</v>
      </c>
      <c r="G90" s="4">
        <v>0</v>
      </c>
      <c r="H90" s="4">
        <v>36</v>
      </c>
      <c r="I90" s="4">
        <v>6014</v>
      </c>
      <c r="J90" s="29">
        <f t="shared" si="16"/>
        <v>5.9860325906218826E-3</v>
      </c>
      <c r="K90" s="12">
        <f t="shared" si="17"/>
        <v>0</v>
      </c>
      <c r="L90" s="12">
        <f t="shared" si="18"/>
        <v>100</v>
      </c>
    </row>
    <row r="91" spans="2:12" x14ac:dyDescent="0.25">
      <c r="B91" s="28">
        <v>44444</v>
      </c>
      <c r="C91" s="12">
        <v>1550.8740000000003</v>
      </c>
      <c r="D91" s="12">
        <v>636.24</v>
      </c>
      <c r="E91" s="12">
        <v>1672.8250000000003</v>
      </c>
      <c r="F91" s="12">
        <v>623.95000000000005</v>
      </c>
      <c r="G91" s="4">
        <v>0</v>
      </c>
      <c r="H91" s="4">
        <v>92</v>
      </c>
      <c r="I91" s="4">
        <v>15007</v>
      </c>
      <c r="J91" s="29">
        <f t="shared" si="16"/>
        <v>6.1304724461917768E-3</v>
      </c>
      <c r="K91" s="12">
        <f t="shared" si="17"/>
        <v>0</v>
      </c>
      <c r="L91" s="12">
        <f t="shared" si="18"/>
        <v>100</v>
      </c>
    </row>
    <row r="92" spans="2:12" x14ac:dyDescent="0.25">
      <c r="B92" s="28">
        <v>44445</v>
      </c>
      <c r="C92" s="12">
        <v>1554.116</v>
      </c>
      <c r="D92" s="12">
        <v>647.41</v>
      </c>
      <c r="E92" s="12">
        <v>1664.175</v>
      </c>
      <c r="F92" s="12">
        <v>654.31999999999994</v>
      </c>
      <c r="G92" s="4">
        <v>0</v>
      </c>
      <c r="H92" s="4">
        <v>49</v>
      </c>
      <c r="I92" s="4">
        <v>13834</v>
      </c>
      <c r="J92" s="29">
        <f t="shared" si="16"/>
        <v>3.5419979760011565E-3</v>
      </c>
      <c r="K92" s="12">
        <f t="shared" si="17"/>
        <v>0</v>
      </c>
      <c r="L92" s="12">
        <f t="shared" si="18"/>
        <v>100</v>
      </c>
    </row>
    <row r="93" spans="2:12" x14ac:dyDescent="0.25">
      <c r="B93" s="28">
        <v>44446</v>
      </c>
      <c r="C93" s="12">
        <v>1560.2619999999999</v>
      </c>
      <c r="D93" s="12">
        <v>635.36666666666667</v>
      </c>
      <c r="E93" s="12">
        <v>1697.605</v>
      </c>
      <c r="F93" s="12">
        <v>628.19000000000005</v>
      </c>
      <c r="G93" s="4">
        <v>0</v>
      </c>
      <c r="H93" s="4">
        <v>58</v>
      </c>
      <c r="I93" s="4">
        <v>12582</v>
      </c>
      <c r="J93" s="29">
        <f t="shared" si="16"/>
        <v>4.6097599745668419E-3</v>
      </c>
      <c r="K93" s="12">
        <f t="shared" si="17"/>
        <v>0</v>
      </c>
      <c r="L93" s="12">
        <f t="shared" si="18"/>
        <v>100</v>
      </c>
    </row>
    <row r="94" spans="2:12" x14ac:dyDescent="0.25">
      <c r="B94" s="28">
        <v>44447</v>
      </c>
      <c r="C94" s="12">
        <v>1551.6200000000001</v>
      </c>
      <c r="D94" s="12">
        <v>640.11666666666667</v>
      </c>
      <c r="E94" s="12">
        <v>1668.875</v>
      </c>
      <c r="F94" s="12">
        <v>639.61</v>
      </c>
      <c r="G94" s="4">
        <v>0</v>
      </c>
      <c r="H94" s="4">
        <v>56</v>
      </c>
      <c r="I94" s="4">
        <v>13088</v>
      </c>
      <c r="J94" s="29">
        <f t="shared" si="16"/>
        <v>4.278728606356968E-3</v>
      </c>
      <c r="K94" s="12">
        <f t="shared" si="17"/>
        <v>0</v>
      </c>
      <c r="L94" s="12">
        <f t="shared" si="18"/>
        <v>100</v>
      </c>
    </row>
    <row r="95" spans="2:12" x14ac:dyDescent="0.25">
      <c r="B95" s="28">
        <v>44448</v>
      </c>
      <c r="C95" s="12">
        <v>1568.162</v>
      </c>
      <c r="D95" s="12">
        <v>653.26666666666665</v>
      </c>
      <c r="E95" s="12">
        <v>1690.5050000000001</v>
      </c>
      <c r="F95" s="12">
        <v>648.65</v>
      </c>
      <c r="G95" s="4">
        <v>0</v>
      </c>
      <c r="H95" s="4">
        <v>52</v>
      </c>
      <c r="I95" s="4">
        <v>12626</v>
      </c>
      <c r="J95" s="29">
        <f t="shared" si="16"/>
        <v>4.1184856645018215E-3</v>
      </c>
      <c r="K95" s="12">
        <f t="shared" si="17"/>
        <v>0</v>
      </c>
      <c r="L95" s="12">
        <f t="shared" si="18"/>
        <v>100</v>
      </c>
    </row>
    <row r="96" spans="2:12" x14ac:dyDescent="0.25">
      <c r="B96" s="19">
        <v>44449</v>
      </c>
      <c r="C96" s="12">
        <v>1608.7339999999999</v>
      </c>
      <c r="D96" s="12">
        <v>690.04666666666674</v>
      </c>
      <c r="E96" s="12">
        <v>1736.7650000000001</v>
      </c>
      <c r="F96" s="12">
        <v>714.98</v>
      </c>
      <c r="G96" s="4">
        <v>0</v>
      </c>
      <c r="H96" s="4">
        <v>41</v>
      </c>
      <c r="I96" s="4">
        <v>6546</v>
      </c>
      <c r="J96" s="29">
        <f t="shared" si="16"/>
        <v>6.2633669416437519E-3</v>
      </c>
      <c r="K96" s="12">
        <f t="shared" si="17"/>
        <v>0</v>
      </c>
      <c r="L96" s="12">
        <f t="shared" si="18"/>
        <v>100</v>
      </c>
    </row>
    <row r="97" spans="2:12" x14ac:dyDescent="0.25">
      <c r="B97" s="19">
        <v>44450</v>
      </c>
      <c r="C97" s="12">
        <v>2094.9859999999999</v>
      </c>
      <c r="D97" s="12">
        <v>1592.3999999999999</v>
      </c>
      <c r="E97" s="12">
        <v>1598.865</v>
      </c>
      <c r="F97" s="12">
        <v>694.45</v>
      </c>
      <c r="G97" s="4">
        <v>0</v>
      </c>
      <c r="H97" s="4">
        <v>42</v>
      </c>
      <c r="I97" s="4">
        <v>5587</v>
      </c>
      <c r="J97" s="29">
        <f t="shared" si="16"/>
        <v>7.5174512260604972E-3</v>
      </c>
      <c r="K97" s="12">
        <f t="shared" si="17"/>
        <v>0</v>
      </c>
      <c r="L97" s="12">
        <f t="shared" si="18"/>
        <v>100</v>
      </c>
    </row>
    <row r="98" spans="2:12" x14ac:dyDescent="0.25">
      <c r="B98" s="28">
        <v>44451</v>
      </c>
      <c r="C98" s="12">
        <v>1566.9279999999999</v>
      </c>
      <c r="D98" s="12">
        <v>654.35666666666668</v>
      </c>
      <c r="E98" s="12">
        <v>1685.7849999999999</v>
      </c>
      <c r="F98" s="12">
        <v>656.44</v>
      </c>
      <c r="G98" s="4">
        <v>0</v>
      </c>
      <c r="H98" s="4">
        <v>70</v>
      </c>
      <c r="I98" s="4">
        <v>15237</v>
      </c>
      <c r="J98" s="29">
        <f t="shared" si="16"/>
        <v>4.5940801995143403E-3</v>
      </c>
      <c r="K98" s="12">
        <f t="shared" si="17"/>
        <v>0</v>
      </c>
      <c r="L98" s="12">
        <f t="shared" si="18"/>
        <v>100</v>
      </c>
    </row>
    <row r="99" spans="2:12" x14ac:dyDescent="0.25">
      <c r="B99" s="28">
        <v>44452</v>
      </c>
      <c r="C99" s="12">
        <v>1543.2540000000001</v>
      </c>
      <c r="D99" s="12">
        <v>649.63333333333333</v>
      </c>
      <c r="E99" s="12">
        <v>1633.6849999999999</v>
      </c>
      <c r="F99" s="12">
        <v>651.12</v>
      </c>
      <c r="G99" s="4">
        <v>0</v>
      </c>
      <c r="H99" s="4">
        <v>75</v>
      </c>
      <c r="I99" s="4">
        <v>14308</v>
      </c>
      <c r="J99" s="29">
        <f t="shared" si="16"/>
        <v>5.2418227564998603E-3</v>
      </c>
      <c r="K99" s="12">
        <f t="shared" si="17"/>
        <v>0</v>
      </c>
      <c r="L99" s="12">
        <f t="shared" si="18"/>
        <v>100</v>
      </c>
    </row>
    <row r="100" spans="2:12" x14ac:dyDescent="0.25">
      <c r="B100" s="28">
        <v>44453</v>
      </c>
      <c r="C100" s="12">
        <v>1549.0919999999999</v>
      </c>
      <c r="D100" s="12">
        <v>651.29666666666674</v>
      </c>
      <c r="E100" s="12">
        <v>1645.7850000000001</v>
      </c>
      <c r="F100" s="12">
        <v>648.03</v>
      </c>
      <c r="G100" s="4">
        <v>0</v>
      </c>
      <c r="H100" s="4">
        <v>60</v>
      </c>
      <c r="I100" s="4">
        <v>14146</v>
      </c>
      <c r="J100" s="29">
        <f t="shared" si="16"/>
        <v>4.2414816909373673E-3</v>
      </c>
      <c r="K100" s="12">
        <f t="shared" si="17"/>
        <v>0</v>
      </c>
      <c r="L100" s="12">
        <f t="shared" si="18"/>
        <v>100</v>
      </c>
    </row>
    <row r="101" spans="2:12" x14ac:dyDescent="0.25">
      <c r="B101" s="28">
        <v>44454</v>
      </c>
      <c r="C101" s="12">
        <v>1577.482</v>
      </c>
      <c r="D101" s="12">
        <v>649.36333333333334</v>
      </c>
      <c r="E101" s="12">
        <v>1719.66</v>
      </c>
      <c r="F101" s="12">
        <v>643.87</v>
      </c>
      <c r="G101" s="4">
        <v>0</v>
      </c>
      <c r="H101" s="4">
        <v>47</v>
      </c>
      <c r="I101" s="4">
        <v>14111</v>
      </c>
      <c r="J101" s="29">
        <f t="shared" si="16"/>
        <v>3.3307348876762811E-3</v>
      </c>
      <c r="K101" s="12">
        <f t="shared" si="17"/>
        <v>0</v>
      </c>
      <c r="L101" s="12">
        <f t="shared" si="18"/>
        <v>100</v>
      </c>
    </row>
    <row r="102" spans="2:12" x14ac:dyDescent="0.25">
      <c r="B102" s="28">
        <v>44455</v>
      </c>
      <c r="C102" s="12">
        <v>1555.288</v>
      </c>
      <c r="D102" s="12">
        <v>633.9133333333333</v>
      </c>
      <c r="E102" s="12">
        <v>1687.35</v>
      </c>
      <c r="F102" s="12">
        <v>639.08000000000004</v>
      </c>
      <c r="G102" s="4">
        <v>0</v>
      </c>
      <c r="H102" s="4">
        <v>42</v>
      </c>
      <c r="I102" s="4">
        <v>12170</v>
      </c>
      <c r="J102" s="29">
        <f t="shared" si="16"/>
        <v>3.4511092851273622E-3</v>
      </c>
      <c r="K102" s="12">
        <f t="shared" si="17"/>
        <v>0</v>
      </c>
      <c r="L102" s="12">
        <f t="shared" si="18"/>
        <v>100</v>
      </c>
    </row>
    <row r="103" spans="2:12" x14ac:dyDescent="0.25">
      <c r="B103" s="19">
        <v>44456</v>
      </c>
      <c r="C103" s="12">
        <v>1554.5920000000001</v>
      </c>
      <c r="D103" s="12">
        <v>664.86666666666667</v>
      </c>
      <c r="E103" s="12">
        <v>1639.18</v>
      </c>
      <c r="F103" s="12">
        <v>679.09</v>
      </c>
      <c r="G103" s="4">
        <v>0</v>
      </c>
      <c r="H103" s="4">
        <v>34</v>
      </c>
      <c r="I103" s="4">
        <v>6499</v>
      </c>
      <c r="J103" s="29">
        <f t="shared" si="16"/>
        <v>5.2315740883212801E-3</v>
      </c>
      <c r="K103" s="12">
        <f t="shared" si="17"/>
        <v>0</v>
      </c>
      <c r="L103" s="12">
        <f t="shared" si="18"/>
        <v>100</v>
      </c>
    </row>
    <row r="104" spans="2:12" x14ac:dyDescent="0.25">
      <c r="B104" s="19">
        <v>44457</v>
      </c>
      <c r="C104" s="12">
        <v>2014.9680000000001</v>
      </c>
      <c r="D104" s="12">
        <v>1458.3066666666666</v>
      </c>
      <c r="E104" s="12">
        <v>1599.96</v>
      </c>
      <c r="F104" s="12">
        <v>2509.98</v>
      </c>
      <c r="G104" s="4">
        <v>0</v>
      </c>
      <c r="H104" s="4">
        <v>78</v>
      </c>
      <c r="I104" s="4">
        <v>5490</v>
      </c>
      <c r="J104" s="29">
        <f t="shared" si="16"/>
        <v>1.4207650273224045E-2</v>
      </c>
      <c r="K104" s="12">
        <f t="shared" si="17"/>
        <v>0</v>
      </c>
      <c r="L104" s="12">
        <f t="shared" si="18"/>
        <v>100</v>
      </c>
    </row>
    <row r="105" spans="2:12" x14ac:dyDescent="0.25">
      <c r="B105" s="28">
        <v>44458</v>
      </c>
      <c r="C105" s="12">
        <v>1551.9179999999999</v>
      </c>
      <c r="D105" s="12">
        <v>637.0100000000001</v>
      </c>
      <c r="E105" s="12">
        <v>1674.28</v>
      </c>
      <c r="F105" s="12">
        <v>637.34</v>
      </c>
      <c r="G105" s="4">
        <v>0</v>
      </c>
      <c r="H105" s="4">
        <v>57</v>
      </c>
      <c r="I105" s="4">
        <v>13773</v>
      </c>
      <c r="J105" s="29">
        <f t="shared" si="16"/>
        <v>4.1385319102592031E-3</v>
      </c>
      <c r="K105" s="12">
        <f t="shared" si="17"/>
        <v>0</v>
      </c>
      <c r="L105" s="12">
        <f t="shared" si="18"/>
        <v>100</v>
      </c>
    </row>
    <row r="106" spans="2:12" x14ac:dyDescent="0.25">
      <c r="B106" s="28">
        <v>44459</v>
      </c>
      <c r="C106" s="12">
        <v>1564.2959999999998</v>
      </c>
      <c r="D106" s="12">
        <v>643.38666666666666</v>
      </c>
      <c r="E106" s="12">
        <v>1695.6599999999999</v>
      </c>
      <c r="F106" s="12">
        <v>642.23</v>
      </c>
      <c r="G106" s="4">
        <v>0</v>
      </c>
      <c r="H106" s="4">
        <v>57</v>
      </c>
      <c r="I106" s="4">
        <v>13375</v>
      </c>
      <c r="J106" s="29">
        <f t="shared" si="16"/>
        <v>4.2616822429906538E-3</v>
      </c>
      <c r="K106" s="12">
        <f t="shared" si="17"/>
        <v>0</v>
      </c>
      <c r="L106" s="12">
        <f t="shared" si="18"/>
        <v>100</v>
      </c>
    </row>
    <row r="107" spans="2:12" x14ac:dyDescent="0.25">
      <c r="B107" s="28">
        <v>44460</v>
      </c>
      <c r="C107" s="12">
        <v>1601.4959999999999</v>
      </c>
      <c r="D107" s="12">
        <v>650.65333333333331</v>
      </c>
      <c r="E107" s="12">
        <v>1777.7600000000002</v>
      </c>
      <c r="F107" s="12">
        <v>646.81999999999994</v>
      </c>
      <c r="G107" s="4">
        <v>0</v>
      </c>
      <c r="H107" s="4">
        <v>52</v>
      </c>
      <c r="I107" s="4">
        <v>12342</v>
      </c>
      <c r="J107" s="29">
        <f t="shared" si="16"/>
        <v>4.2132555501539458E-3</v>
      </c>
      <c r="K107" s="12">
        <f t="shared" si="17"/>
        <v>0</v>
      </c>
      <c r="L107" s="12">
        <f t="shared" si="18"/>
        <v>100</v>
      </c>
    </row>
    <row r="108" spans="2:12" x14ac:dyDescent="0.25">
      <c r="B108" s="28">
        <v>44461</v>
      </c>
      <c r="C108" s="12">
        <v>1552.1599999999999</v>
      </c>
      <c r="D108" s="12">
        <v>645.62666666666655</v>
      </c>
      <c r="E108" s="12">
        <v>1661.96</v>
      </c>
      <c r="F108" s="12">
        <v>632.80999999999995</v>
      </c>
      <c r="G108" s="4">
        <v>0</v>
      </c>
      <c r="H108" s="4">
        <v>53</v>
      </c>
      <c r="I108" s="4">
        <v>11392</v>
      </c>
      <c r="J108" s="29">
        <f t="shared" si="16"/>
        <v>4.6523876404494383E-3</v>
      </c>
      <c r="K108" s="12">
        <f t="shared" si="17"/>
        <v>0</v>
      </c>
      <c r="L108" s="12">
        <f t="shared" si="18"/>
        <v>100</v>
      </c>
    </row>
    <row r="109" spans="2:12" x14ac:dyDescent="0.25">
      <c r="B109" s="28">
        <v>44462</v>
      </c>
      <c r="C109" s="12">
        <v>1635.0619999999999</v>
      </c>
      <c r="D109" s="12">
        <v>645.0333333333333</v>
      </c>
      <c r="E109" s="12">
        <v>1870.105</v>
      </c>
      <c r="F109" s="12">
        <v>645.28</v>
      </c>
      <c r="G109" s="4">
        <v>0</v>
      </c>
      <c r="H109" s="4">
        <v>38</v>
      </c>
      <c r="I109" s="4">
        <v>11403</v>
      </c>
      <c r="J109" s="29">
        <f t="shared" si="16"/>
        <v>3.3324563711304043E-3</v>
      </c>
      <c r="K109" s="12">
        <f t="shared" si="17"/>
        <v>0</v>
      </c>
      <c r="L109" s="12">
        <f t="shared" si="18"/>
        <v>100</v>
      </c>
    </row>
    <row r="110" spans="2:12" x14ac:dyDescent="0.25">
      <c r="B110" s="19">
        <v>44463</v>
      </c>
      <c r="C110" s="12">
        <v>1575.6319999999998</v>
      </c>
      <c r="D110" s="12">
        <v>664.67</v>
      </c>
      <c r="E110" s="12">
        <v>1692.0749999999998</v>
      </c>
      <c r="F110" s="12">
        <v>674.56</v>
      </c>
      <c r="G110" s="4">
        <v>0</v>
      </c>
      <c r="H110" s="4">
        <v>20</v>
      </c>
      <c r="I110" s="4">
        <v>6561</v>
      </c>
      <c r="J110" s="29">
        <f t="shared" si="16"/>
        <v>3.0483158055174516E-3</v>
      </c>
      <c r="K110" s="12">
        <f t="shared" si="17"/>
        <v>0</v>
      </c>
      <c r="L110" s="12">
        <f t="shared" si="18"/>
        <v>100</v>
      </c>
    </row>
    <row r="111" spans="2:12" x14ac:dyDescent="0.25">
      <c r="B111" s="19">
        <v>44464</v>
      </c>
      <c r="C111" s="12">
        <v>1557.2399999999998</v>
      </c>
      <c r="D111" s="12">
        <v>678.22333333333336</v>
      </c>
      <c r="E111" s="12">
        <v>1625.7649999999999</v>
      </c>
      <c r="F111" s="12">
        <v>697.11</v>
      </c>
      <c r="G111" s="4">
        <v>0</v>
      </c>
      <c r="H111" s="4">
        <v>50</v>
      </c>
      <c r="I111" s="4">
        <v>5565</v>
      </c>
      <c r="J111" s="29">
        <f t="shared" si="16"/>
        <v>8.9847259658580418E-3</v>
      </c>
      <c r="K111" s="12">
        <f t="shared" si="17"/>
        <v>0</v>
      </c>
      <c r="L111" s="12">
        <f t="shared" si="18"/>
        <v>100</v>
      </c>
    </row>
    <row r="112" spans="2:12" x14ac:dyDescent="0.25">
      <c r="B112" s="28">
        <v>44465</v>
      </c>
      <c r="C112" s="12">
        <v>1559.8080000000002</v>
      </c>
      <c r="D112" s="12">
        <v>644.79666666666674</v>
      </c>
      <c r="E112" s="12">
        <v>1682.325</v>
      </c>
      <c r="F112" s="12">
        <v>635.61</v>
      </c>
      <c r="G112" s="4">
        <v>0</v>
      </c>
      <c r="H112" s="4">
        <v>66</v>
      </c>
      <c r="I112" s="4">
        <v>13487</v>
      </c>
      <c r="J112" s="29">
        <f t="shared" si="16"/>
        <v>4.8936012456439531E-3</v>
      </c>
      <c r="K112" s="12">
        <f t="shared" si="17"/>
        <v>0</v>
      </c>
      <c r="L112" s="12">
        <f t="shared" si="18"/>
        <v>100</v>
      </c>
    </row>
    <row r="113" spans="2:12" x14ac:dyDescent="0.25">
      <c r="B113" s="28">
        <v>44466</v>
      </c>
      <c r="C113" s="12">
        <v>1567.422</v>
      </c>
      <c r="D113" s="12">
        <v>646.80333333333328</v>
      </c>
      <c r="E113" s="12">
        <v>1698.35</v>
      </c>
      <c r="F113" s="12">
        <v>636.48</v>
      </c>
      <c r="G113" s="4">
        <v>0</v>
      </c>
      <c r="H113" s="4">
        <v>74</v>
      </c>
      <c r="I113" s="4">
        <v>15241</v>
      </c>
      <c r="J113" s="29">
        <f t="shared" si="16"/>
        <v>4.8553244537759988E-3</v>
      </c>
      <c r="K113" s="12">
        <f t="shared" si="17"/>
        <v>0</v>
      </c>
      <c r="L113" s="12">
        <f t="shared" si="18"/>
        <v>100</v>
      </c>
    </row>
    <row r="114" spans="2:12" x14ac:dyDescent="0.25">
      <c r="B114" s="28">
        <v>44467</v>
      </c>
      <c r="C114" s="12">
        <v>1549.54</v>
      </c>
      <c r="D114" s="12">
        <v>649.08000000000004</v>
      </c>
      <c r="E114" s="12">
        <v>1650.23</v>
      </c>
      <c r="F114" s="12">
        <v>635.01</v>
      </c>
      <c r="G114" s="4">
        <v>0</v>
      </c>
      <c r="H114" s="4">
        <v>41</v>
      </c>
      <c r="I114" s="4">
        <v>12911</v>
      </c>
      <c r="J114" s="29">
        <f t="shared" si="16"/>
        <v>3.1755867090078227E-3</v>
      </c>
      <c r="K114" s="12">
        <f t="shared" si="17"/>
        <v>0</v>
      </c>
      <c r="L114" s="12">
        <f t="shared" si="18"/>
        <v>100</v>
      </c>
    </row>
    <row r="115" spans="2:12" x14ac:dyDescent="0.25">
      <c r="B115" s="28">
        <v>44468</v>
      </c>
      <c r="C115" s="12">
        <v>1550.116</v>
      </c>
      <c r="D115" s="12">
        <v>634.5333333333333</v>
      </c>
      <c r="E115" s="12">
        <v>1673.49</v>
      </c>
      <c r="F115" s="12">
        <v>620.26</v>
      </c>
      <c r="G115" s="4">
        <v>0</v>
      </c>
      <c r="H115" s="4">
        <v>58</v>
      </c>
      <c r="I115" s="4">
        <v>13334</v>
      </c>
      <c r="J115" s="29">
        <f t="shared" si="16"/>
        <v>4.3497825108744564E-3</v>
      </c>
      <c r="K115" s="12">
        <f t="shared" si="17"/>
        <v>0</v>
      </c>
      <c r="L115" s="12">
        <f t="shared" si="18"/>
        <v>100</v>
      </c>
    </row>
    <row r="116" spans="2:12" x14ac:dyDescent="0.25">
      <c r="B116" s="28">
        <v>44469</v>
      </c>
      <c r="C116" s="12">
        <v>1557.2719999999999</v>
      </c>
      <c r="D116" s="12">
        <v>639.14666666666665</v>
      </c>
      <c r="E116" s="12">
        <v>1684.4599999999998</v>
      </c>
      <c r="F116" s="12">
        <v>628.25</v>
      </c>
      <c r="G116" s="4">
        <v>1200000</v>
      </c>
      <c r="H116" s="4">
        <v>115</v>
      </c>
      <c r="I116" s="4">
        <v>14381</v>
      </c>
      <c r="J116" s="29">
        <f t="shared" si="16"/>
        <v>7.9966622627077391E-3</v>
      </c>
      <c r="K116" s="12">
        <f t="shared" si="17"/>
        <v>1.3888888888888888E-2</v>
      </c>
      <c r="L116" s="12">
        <f t="shared" si="18"/>
        <v>99.986111111111114</v>
      </c>
    </row>
    <row r="117" spans="2:12" x14ac:dyDescent="0.25">
      <c r="B117" s="14" t="s">
        <v>2</v>
      </c>
      <c r="C117" s="15">
        <v>239957.02</v>
      </c>
      <c r="D117" s="15">
        <v>63992.36</v>
      </c>
      <c r="E117" s="15">
        <v>100964.66</v>
      </c>
      <c r="F117" s="15">
        <v>21474.399999999998</v>
      </c>
      <c r="G117" s="15">
        <f>SUM(G87:G116)</f>
        <v>1200000</v>
      </c>
      <c r="H117" s="15">
        <v>1751</v>
      </c>
      <c r="I117" s="15">
        <v>346026</v>
      </c>
      <c r="J117" s="27" t="s">
        <v>34</v>
      </c>
      <c r="K117" s="16" t="s">
        <v>34</v>
      </c>
      <c r="L117" s="16" t="s">
        <v>34</v>
      </c>
    </row>
    <row r="118" spans="2:12" ht="25.5" x14ac:dyDescent="0.25">
      <c r="B118" s="18" t="s">
        <v>3</v>
      </c>
      <c r="C118" s="17">
        <v>1599.7134666666666</v>
      </c>
      <c r="D118" s="17">
        <v>711.02622222222226</v>
      </c>
      <c r="E118" s="17">
        <v>1682.7443333333331</v>
      </c>
      <c r="F118" s="17">
        <v>715.81333333333328</v>
      </c>
      <c r="G118" s="17">
        <f t="shared" ref="G118:L118" si="19">AVERAGE(G87:G116)</f>
        <v>40000</v>
      </c>
      <c r="H118" s="17">
        <v>58.366666666666667</v>
      </c>
      <c r="I118" s="17">
        <v>11534.2</v>
      </c>
      <c r="J118" s="30">
        <f t="shared" si="19"/>
        <v>5.4120248799129252E-3</v>
      </c>
      <c r="K118" s="17">
        <f t="shared" si="19"/>
        <v>4.6296296296296293E-4</v>
      </c>
      <c r="L118" s="17">
        <f t="shared" si="19"/>
        <v>99.999537037037044</v>
      </c>
    </row>
  </sheetData>
  <mergeCells count="6">
    <mergeCell ref="D4:F4"/>
    <mergeCell ref="G4:L4"/>
    <mergeCell ref="D44:F44"/>
    <mergeCell ref="G44:L44"/>
    <mergeCell ref="D84:F84"/>
    <mergeCell ref="G84:L8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Riepilogo CBI Globe</vt:lpstr>
      <vt:lpstr>Riepilogo BPc - IB e MB</vt:lpstr>
      <vt:lpstr>Riepilogo BPc - MB+</vt:lpstr>
    </vt:vector>
  </TitlesOfParts>
  <Company>Banca Passadore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remote</dc:creator>
  <cp:lastModifiedBy>Enrico Gelli</cp:lastModifiedBy>
  <dcterms:created xsi:type="dcterms:W3CDTF">2019-09-12T08:36:46Z</dcterms:created>
  <dcterms:modified xsi:type="dcterms:W3CDTF">2023-08-24T10:36:39Z</dcterms:modified>
</cp:coreProperties>
</file>