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Lavoro\PSD2\documentazione e normativa\Compliance\Banca d'Italia\statistiche trimestrali\202304-06\per pubblicazione\"/>
    </mc:Choice>
  </mc:AlternateContent>
  <xr:revisionPtr revIDLastSave="0" documentId="13_ncr:1_{13F5E07B-4D7B-4656-BDF8-209546B1826A}" xr6:coauthVersionLast="47" xr6:coauthVersionMax="47" xr10:uidLastSave="{00000000-0000-0000-0000-000000000000}"/>
  <bookViews>
    <workbookView xWindow="-120" yWindow="-120" windowWidth="29040" windowHeight="15720" tabRatio="946" xr2:uid="{00000000-000D-0000-FFFF-FFFF00000000}"/>
  </bookViews>
  <sheets>
    <sheet name="Riepilogo CBI Globe" sheetId="4" r:id="rId1"/>
    <sheet name="Riepilogo BPc - IB e MB" sheetId="13" r:id="rId2"/>
    <sheet name="Riepilogo BPc - MB+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4" i="4" l="1"/>
  <c r="R84" i="4"/>
  <c r="S84" i="4"/>
  <c r="T84" i="4"/>
  <c r="W84" i="4"/>
  <c r="X84" i="4"/>
  <c r="Q85" i="4"/>
  <c r="R85" i="4"/>
  <c r="S85" i="4"/>
  <c r="T85" i="4"/>
  <c r="W85" i="4"/>
  <c r="X85" i="4"/>
  <c r="G117" i="13"/>
  <c r="G116" i="13"/>
  <c r="G78" i="13"/>
  <c r="G77" i="13"/>
  <c r="G38" i="13"/>
  <c r="G37" i="13"/>
  <c r="J75" i="14"/>
  <c r="K75" i="14"/>
  <c r="L75" i="14" s="1"/>
  <c r="J76" i="14"/>
  <c r="K76" i="14"/>
  <c r="L76" i="14" s="1"/>
  <c r="J75" i="13"/>
  <c r="K75" i="13"/>
  <c r="L75" i="13" s="1"/>
  <c r="J76" i="13"/>
  <c r="K76" i="13"/>
  <c r="L76" i="13" s="1"/>
  <c r="N83" i="4"/>
  <c r="Q83" i="4"/>
  <c r="R83" i="4"/>
  <c r="S83" i="4"/>
  <c r="T83" i="4"/>
  <c r="W83" i="4"/>
  <c r="X83" i="4"/>
  <c r="N102" i="4"/>
  <c r="T102" i="4" s="1"/>
  <c r="N103" i="4"/>
  <c r="T103" i="4" s="1"/>
  <c r="N104" i="4"/>
  <c r="T104" i="4" s="1"/>
  <c r="N105" i="4"/>
  <c r="T105" i="4" s="1"/>
  <c r="N106" i="4"/>
  <c r="T106" i="4" s="1"/>
  <c r="N107" i="4"/>
  <c r="T107" i="4" s="1"/>
  <c r="N108" i="4"/>
  <c r="T108" i="4" s="1"/>
  <c r="N109" i="4"/>
  <c r="N110" i="4"/>
  <c r="T110" i="4" s="1"/>
  <c r="N111" i="4"/>
  <c r="T111" i="4" s="1"/>
  <c r="N112" i="4"/>
  <c r="T112" i="4" s="1"/>
  <c r="N113" i="4"/>
  <c r="T113" i="4" s="1"/>
  <c r="N114" i="4"/>
  <c r="T114" i="4" s="1"/>
  <c r="N115" i="4"/>
  <c r="T115" i="4" s="1"/>
  <c r="N116" i="4"/>
  <c r="T116" i="4" s="1"/>
  <c r="N117" i="4"/>
  <c r="T117" i="4" s="1"/>
  <c r="N118" i="4"/>
  <c r="T118" i="4" s="1"/>
  <c r="N119" i="4"/>
  <c r="T119" i="4" s="1"/>
  <c r="N120" i="4"/>
  <c r="T120" i="4" s="1"/>
  <c r="N121" i="4"/>
  <c r="T121" i="4" s="1"/>
  <c r="N122" i="4"/>
  <c r="T122" i="4" s="1"/>
  <c r="N123" i="4"/>
  <c r="T123" i="4" s="1"/>
  <c r="N124" i="4"/>
  <c r="T124" i="4" s="1"/>
  <c r="N125" i="4"/>
  <c r="T125" i="4" s="1"/>
  <c r="N126" i="4"/>
  <c r="T126" i="4" s="1"/>
  <c r="N127" i="4"/>
  <c r="T127" i="4" s="1"/>
  <c r="N128" i="4"/>
  <c r="T128" i="4" s="1"/>
  <c r="N129" i="4"/>
  <c r="T129" i="4" s="1"/>
  <c r="N130" i="4"/>
  <c r="T130" i="4" s="1"/>
  <c r="N101" i="4"/>
  <c r="T101" i="4" s="1"/>
  <c r="N56" i="4"/>
  <c r="T56" i="4" s="1"/>
  <c r="N57" i="4"/>
  <c r="T57" i="4" s="1"/>
  <c r="N58" i="4"/>
  <c r="T58" i="4" s="1"/>
  <c r="N59" i="4"/>
  <c r="T59" i="4" s="1"/>
  <c r="N60" i="4"/>
  <c r="T60" i="4" s="1"/>
  <c r="N61" i="4"/>
  <c r="T61" i="4" s="1"/>
  <c r="N62" i="4"/>
  <c r="T62" i="4" s="1"/>
  <c r="N63" i="4"/>
  <c r="T63" i="4" s="1"/>
  <c r="N64" i="4"/>
  <c r="T64" i="4" s="1"/>
  <c r="N65" i="4"/>
  <c r="T65" i="4" s="1"/>
  <c r="N66" i="4"/>
  <c r="N67" i="4"/>
  <c r="T67" i="4" s="1"/>
  <c r="N68" i="4"/>
  <c r="T68" i="4" s="1"/>
  <c r="N69" i="4"/>
  <c r="T69" i="4" s="1"/>
  <c r="N70" i="4"/>
  <c r="T70" i="4" s="1"/>
  <c r="N71" i="4"/>
  <c r="T71" i="4" s="1"/>
  <c r="N72" i="4"/>
  <c r="T72" i="4" s="1"/>
  <c r="N73" i="4"/>
  <c r="T73" i="4" s="1"/>
  <c r="N74" i="4"/>
  <c r="T74" i="4" s="1"/>
  <c r="N75" i="4"/>
  <c r="T75" i="4" s="1"/>
  <c r="N76" i="4"/>
  <c r="T76" i="4" s="1"/>
  <c r="N77" i="4"/>
  <c r="T77" i="4" s="1"/>
  <c r="N78" i="4"/>
  <c r="T78" i="4" s="1"/>
  <c r="N79" i="4"/>
  <c r="T79" i="4" s="1"/>
  <c r="N80" i="4"/>
  <c r="T80" i="4" s="1"/>
  <c r="N81" i="4"/>
  <c r="T81" i="4" s="1"/>
  <c r="N82" i="4"/>
  <c r="N55" i="4"/>
  <c r="N11" i="4"/>
  <c r="T11" i="4" s="1"/>
  <c r="N12" i="4"/>
  <c r="T12" i="4" s="1"/>
  <c r="N13" i="4"/>
  <c r="T13" i="4" s="1"/>
  <c r="N14" i="4"/>
  <c r="T14" i="4" s="1"/>
  <c r="N15" i="4"/>
  <c r="T15" i="4" s="1"/>
  <c r="N16" i="4"/>
  <c r="T16" i="4" s="1"/>
  <c r="N17" i="4"/>
  <c r="T17" i="4" s="1"/>
  <c r="N18" i="4"/>
  <c r="N19" i="4"/>
  <c r="T19" i="4" s="1"/>
  <c r="N20" i="4"/>
  <c r="T20" i="4" s="1"/>
  <c r="N21" i="4"/>
  <c r="N22" i="4"/>
  <c r="T22" i="4" s="1"/>
  <c r="N23" i="4"/>
  <c r="T23" i="4" s="1"/>
  <c r="N24" i="4"/>
  <c r="T24" i="4" s="1"/>
  <c r="N25" i="4"/>
  <c r="T25" i="4" s="1"/>
  <c r="N26" i="4"/>
  <c r="T26" i="4" s="1"/>
  <c r="N27" i="4"/>
  <c r="T27" i="4" s="1"/>
  <c r="N28" i="4"/>
  <c r="T28" i="4" s="1"/>
  <c r="N29" i="4"/>
  <c r="T29" i="4" s="1"/>
  <c r="N30" i="4"/>
  <c r="T30" i="4" s="1"/>
  <c r="N31" i="4"/>
  <c r="T31" i="4" s="1"/>
  <c r="N32" i="4"/>
  <c r="T32" i="4" s="1"/>
  <c r="N33" i="4"/>
  <c r="T33" i="4" s="1"/>
  <c r="N34" i="4"/>
  <c r="N35" i="4"/>
  <c r="T35" i="4" s="1"/>
  <c r="N36" i="4"/>
  <c r="T36" i="4" s="1"/>
  <c r="N37" i="4"/>
  <c r="T37" i="4" s="1"/>
  <c r="N38" i="4"/>
  <c r="T38" i="4" s="1"/>
  <c r="N39" i="4"/>
  <c r="T39" i="4" s="1"/>
  <c r="N10" i="4"/>
  <c r="T10" i="4" s="1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86" i="14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86" i="13"/>
  <c r="T109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01" i="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46" i="14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46" i="13"/>
  <c r="T66" i="4"/>
  <c r="T82" i="4"/>
  <c r="T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55" i="4"/>
  <c r="R55" i="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7" i="14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7" i="13"/>
  <c r="T18" i="4"/>
  <c r="T21" i="4"/>
  <c r="T34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10" i="4"/>
  <c r="F139" i="4"/>
  <c r="E139" i="4"/>
  <c r="D139" i="4"/>
  <c r="F138" i="4"/>
  <c r="E138" i="4"/>
  <c r="D138" i="4"/>
  <c r="F94" i="4"/>
  <c r="E94" i="4"/>
  <c r="D94" i="4"/>
  <c r="F93" i="4"/>
  <c r="E93" i="4"/>
  <c r="D93" i="4"/>
  <c r="D48" i="4"/>
  <c r="E48" i="4"/>
  <c r="F48" i="4"/>
  <c r="E47" i="4"/>
  <c r="F47" i="4"/>
  <c r="D47" i="4"/>
  <c r="G139" i="4"/>
  <c r="G138" i="4"/>
  <c r="G94" i="4"/>
  <c r="G93" i="4"/>
  <c r="G48" i="4"/>
  <c r="G47" i="4"/>
  <c r="G117" i="14"/>
  <c r="G116" i="14"/>
  <c r="K115" i="14"/>
  <c r="L115" i="14" s="1"/>
  <c r="K114" i="14"/>
  <c r="L114" i="14" s="1"/>
  <c r="K113" i="14"/>
  <c r="L113" i="14" s="1"/>
  <c r="K112" i="14"/>
  <c r="L112" i="14" s="1"/>
  <c r="K111" i="14"/>
  <c r="L111" i="14" s="1"/>
  <c r="K110" i="14"/>
  <c r="L110" i="14" s="1"/>
  <c r="K109" i="14"/>
  <c r="L109" i="14" s="1"/>
  <c r="K108" i="14"/>
  <c r="L108" i="14" s="1"/>
  <c r="K107" i="14"/>
  <c r="L107" i="14" s="1"/>
  <c r="K106" i="14"/>
  <c r="L106" i="14" s="1"/>
  <c r="K105" i="14"/>
  <c r="L105" i="14" s="1"/>
  <c r="K104" i="14"/>
  <c r="L104" i="14" s="1"/>
  <c r="K103" i="14"/>
  <c r="L103" i="14" s="1"/>
  <c r="K102" i="14"/>
  <c r="L102" i="14" s="1"/>
  <c r="K101" i="14"/>
  <c r="L101" i="14" s="1"/>
  <c r="K100" i="14"/>
  <c r="L100" i="14" s="1"/>
  <c r="K99" i="14"/>
  <c r="L99" i="14" s="1"/>
  <c r="K98" i="14"/>
  <c r="L98" i="14" s="1"/>
  <c r="K97" i="14"/>
  <c r="L97" i="14" s="1"/>
  <c r="K96" i="14"/>
  <c r="L96" i="14" s="1"/>
  <c r="K95" i="14"/>
  <c r="L95" i="14" s="1"/>
  <c r="K94" i="14"/>
  <c r="L94" i="14" s="1"/>
  <c r="K93" i="14"/>
  <c r="L93" i="14" s="1"/>
  <c r="K92" i="14"/>
  <c r="L92" i="14" s="1"/>
  <c r="K91" i="14"/>
  <c r="L91" i="14" s="1"/>
  <c r="K90" i="14"/>
  <c r="L90" i="14" s="1"/>
  <c r="K89" i="14"/>
  <c r="L89" i="14" s="1"/>
  <c r="K88" i="14"/>
  <c r="L88" i="14" s="1"/>
  <c r="K87" i="14"/>
  <c r="L87" i="14" s="1"/>
  <c r="K86" i="14"/>
  <c r="L86" i="14" s="1"/>
  <c r="G78" i="14"/>
  <c r="G77" i="14"/>
  <c r="K74" i="14"/>
  <c r="L74" i="14" s="1"/>
  <c r="K73" i="14"/>
  <c r="L73" i="14" s="1"/>
  <c r="K72" i="14"/>
  <c r="L72" i="14" s="1"/>
  <c r="K71" i="14"/>
  <c r="L71" i="14" s="1"/>
  <c r="K70" i="14"/>
  <c r="L70" i="14" s="1"/>
  <c r="K69" i="14"/>
  <c r="L69" i="14" s="1"/>
  <c r="K68" i="14"/>
  <c r="L68" i="14" s="1"/>
  <c r="K67" i="14"/>
  <c r="L67" i="14" s="1"/>
  <c r="K66" i="14"/>
  <c r="L66" i="14" s="1"/>
  <c r="K65" i="14"/>
  <c r="L65" i="14" s="1"/>
  <c r="K64" i="14"/>
  <c r="L64" i="14" s="1"/>
  <c r="K63" i="14"/>
  <c r="L63" i="14" s="1"/>
  <c r="K62" i="14"/>
  <c r="L62" i="14" s="1"/>
  <c r="K61" i="14"/>
  <c r="L61" i="14" s="1"/>
  <c r="K60" i="14"/>
  <c r="L60" i="14" s="1"/>
  <c r="K59" i="14"/>
  <c r="L59" i="14" s="1"/>
  <c r="K58" i="14"/>
  <c r="L58" i="14" s="1"/>
  <c r="K57" i="14"/>
  <c r="L57" i="14" s="1"/>
  <c r="K56" i="14"/>
  <c r="L56" i="14" s="1"/>
  <c r="K55" i="14"/>
  <c r="L55" i="14" s="1"/>
  <c r="K54" i="14"/>
  <c r="L54" i="14" s="1"/>
  <c r="K53" i="14"/>
  <c r="L53" i="14" s="1"/>
  <c r="K52" i="14"/>
  <c r="L52" i="14" s="1"/>
  <c r="K51" i="14"/>
  <c r="L51" i="14" s="1"/>
  <c r="K50" i="14"/>
  <c r="L50" i="14" s="1"/>
  <c r="K49" i="14"/>
  <c r="L49" i="14" s="1"/>
  <c r="K48" i="14"/>
  <c r="L48" i="14" s="1"/>
  <c r="K47" i="14"/>
  <c r="L47" i="14" s="1"/>
  <c r="K46" i="14"/>
  <c r="L46" i="14" s="1"/>
  <c r="G38" i="14"/>
  <c r="G37" i="14"/>
  <c r="K36" i="14"/>
  <c r="L36" i="14" s="1"/>
  <c r="K35" i="14"/>
  <c r="L35" i="14" s="1"/>
  <c r="K34" i="14"/>
  <c r="L34" i="14" s="1"/>
  <c r="K33" i="14"/>
  <c r="L33" i="14" s="1"/>
  <c r="K32" i="14"/>
  <c r="L32" i="14" s="1"/>
  <c r="K31" i="14"/>
  <c r="L31" i="14" s="1"/>
  <c r="K30" i="14"/>
  <c r="L30" i="14" s="1"/>
  <c r="K29" i="14"/>
  <c r="L29" i="14" s="1"/>
  <c r="K28" i="14"/>
  <c r="L28" i="14" s="1"/>
  <c r="K27" i="14"/>
  <c r="L27" i="14" s="1"/>
  <c r="K26" i="14"/>
  <c r="L26" i="14" s="1"/>
  <c r="K25" i="14"/>
  <c r="L25" i="14" s="1"/>
  <c r="K24" i="14"/>
  <c r="L24" i="14" s="1"/>
  <c r="K23" i="14"/>
  <c r="L23" i="14" s="1"/>
  <c r="K22" i="14"/>
  <c r="L22" i="14" s="1"/>
  <c r="K21" i="14"/>
  <c r="L21" i="14" s="1"/>
  <c r="K20" i="14"/>
  <c r="L20" i="14" s="1"/>
  <c r="K19" i="14"/>
  <c r="L19" i="14" s="1"/>
  <c r="K18" i="14"/>
  <c r="L18" i="14" s="1"/>
  <c r="K17" i="14"/>
  <c r="L17" i="14" s="1"/>
  <c r="K16" i="14"/>
  <c r="L16" i="14" s="1"/>
  <c r="K15" i="14"/>
  <c r="L15" i="14" s="1"/>
  <c r="K14" i="14"/>
  <c r="L14" i="14" s="1"/>
  <c r="K13" i="14"/>
  <c r="L13" i="14" s="1"/>
  <c r="K12" i="14"/>
  <c r="L12" i="14" s="1"/>
  <c r="K11" i="14"/>
  <c r="L11" i="14" s="1"/>
  <c r="K10" i="14"/>
  <c r="L10" i="14" s="1"/>
  <c r="K9" i="14"/>
  <c r="L9" i="14" s="1"/>
  <c r="K8" i="14"/>
  <c r="L8" i="14" s="1"/>
  <c r="K7" i="14"/>
  <c r="L7" i="14" s="1"/>
  <c r="K115" i="13"/>
  <c r="L115" i="13" s="1"/>
  <c r="K114" i="13"/>
  <c r="L114" i="13" s="1"/>
  <c r="K113" i="13"/>
  <c r="L113" i="13" s="1"/>
  <c r="K112" i="13"/>
  <c r="L112" i="13" s="1"/>
  <c r="K111" i="13"/>
  <c r="L111" i="13" s="1"/>
  <c r="K110" i="13"/>
  <c r="L110" i="13" s="1"/>
  <c r="K109" i="13"/>
  <c r="L109" i="13" s="1"/>
  <c r="K108" i="13"/>
  <c r="L108" i="13" s="1"/>
  <c r="K107" i="13"/>
  <c r="L107" i="13" s="1"/>
  <c r="K106" i="13"/>
  <c r="L106" i="13" s="1"/>
  <c r="K105" i="13"/>
  <c r="L105" i="13" s="1"/>
  <c r="K104" i="13"/>
  <c r="L104" i="13" s="1"/>
  <c r="K103" i="13"/>
  <c r="L103" i="13" s="1"/>
  <c r="K102" i="13"/>
  <c r="L102" i="13" s="1"/>
  <c r="K101" i="13"/>
  <c r="L101" i="13" s="1"/>
  <c r="K100" i="13"/>
  <c r="L100" i="13" s="1"/>
  <c r="K99" i="13"/>
  <c r="L99" i="13" s="1"/>
  <c r="K98" i="13"/>
  <c r="L98" i="13" s="1"/>
  <c r="K97" i="13"/>
  <c r="L97" i="13" s="1"/>
  <c r="K96" i="13"/>
  <c r="L96" i="13" s="1"/>
  <c r="K95" i="13"/>
  <c r="L95" i="13" s="1"/>
  <c r="K94" i="13"/>
  <c r="L94" i="13" s="1"/>
  <c r="K93" i="13"/>
  <c r="L93" i="13" s="1"/>
  <c r="K92" i="13"/>
  <c r="L92" i="13" s="1"/>
  <c r="K91" i="13"/>
  <c r="L91" i="13" s="1"/>
  <c r="K90" i="13"/>
  <c r="L90" i="13" s="1"/>
  <c r="K89" i="13"/>
  <c r="L89" i="13" s="1"/>
  <c r="K88" i="13"/>
  <c r="L88" i="13" s="1"/>
  <c r="K87" i="13"/>
  <c r="L87" i="13" s="1"/>
  <c r="K86" i="13"/>
  <c r="L86" i="13" s="1"/>
  <c r="K74" i="13"/>
  <c r="L74" i="13" s="1"/>
  <c r="K73" i="13"/>
  <c r="L73" i="13" s="1"/>
  <c r="K72" i="13"/>
  <c r="L72" i="13" s="1"/>
  <c r="K71" i="13"/>
  <c r="L71" i="13" s="1"/>
  <c r="K70" i="13"/>
  <c r="L70" i="13" s="1"/>
  <c r="K69" i="13"/>
  <c r="L69" i="13" s="1"/>
  <c r="K68" i="13"/>
  <c r="L68" i="13" s="1"/>
  <c r="K67" i="13"/>
  <c r="L67" i="13" s="1"/>
  <c r="K66" i="13"/>
  <c r="L66" i="13" s="1"/>
  <c r="K65" i="13"/>
  <c r="L65" i="13" s="1"/>
  <c r="K64" i="13"/>
  <c r="L64" i="13" s="1"/>
  <c r="K63" i="13"/>
  <c r="L63" i="13" s="1"/>
  <c r="K62" i="13"/>
  <c r="L62" i="13" s="1"/>
  <c r="K61" i="13"/>
  <c r="L61" i="13" s="1"/>
  <c r="K60" i="13"/>
  <c r="L60" i="13" s="1"/>
  <c r="K59" i="13"/>
  <c r="L59" i="13" s="1"/>
  <c r="K58" i="13"/>
  <c r="L58" i="13" s="1"/>
  <c r="K57" i="13"/>
  <c r="L57" i="13" s="1"/>
  <c r="K56" i="13"/>
  <c r="L56" i="13" s="1"/>
  <c r="K55" i="13"/>
  <c r="L55" i="13" s="1"/>
  <c r="K54" i="13"/>
  <c r="L54" i="13" s="1"/>
  <c r="K53" i="13"/>
  <c r="L53" i="13" s="1"/>
  <c r="K52" i="13"/>
  <c r="L52" i="13" s="1"/>
  <c r="K51" i="13"/>
  <c r="L51" i="13" s="1"/>
  <c r="K50" i="13"/>
  <c r="L50" i="13" s="1"/>
  <c r="K49" i="13"/>
  <c r="L49" i="13" s="1"/>
  <c r="K48" i="13"/>
  <c r="L48" i="13" s="1"/>
  <c r="K47" i="13"/>
  <c r="L47" i="13" s="1"/>
  <c r="K46" i="13"/>
  <c r="L46" i="13" s="1"/>
  <c r="K8" i="13"/>
  <c r="L8" i="13" s="1"/>
  <c r="K9" i="13"/>
  <c r="L9" i="13" s="1"/>
  <c r="K10" i="13"/>
  <c r="L10" i="13" s="1"/>
  <c r="K11" i="13"/>
  <c r="L11" i="13" s="1"/>
  <c r="K12" i="13"/>
  <c r="L12" i="13" s="1"/>
  <c r="K13" i="13"/>
  <c r="L13" i="13" s="1"/>
  <c r="K14" i="13"/>
  <c r="L14" i="13" s="1"/>
  <c r="K15" i="13"/>
  <c r="L15" i="13" s="1"/>
  <c r="K16" i="13"/>
  <c r="L16" i="13" s="1"/>
  <c r="K17" i="13"/>
  <c r="L17" i="13" s="1"/>
  <c r="K18" i="13"/>
  <c r="L18" i="13" s="1"/>
  <c r="K19" i="13"/>
  <c r="L19" i="13" s="1"/>
  <c r="K20" i="13"/>
  <c r="L20" i="13" s="1"/>
  <c r="K21" i="13"/>
  <c r="L21" i="13" s="1"/>
  <c r="K22" i="13"/>
  <c r="L22" i="13" s="1"/>
  <c r="K23" i="13"/>
  <c r="L23" i="13" s="1"/>
  <c r="K24" i="13"/>
  <c r="L24" i="13" s="1"/>
  <c r="K25" i="13"/>
  <c r="L25" i="13" s="1"/>
  <c r="K26" i="13"/>
  <c r="L26" i="13" s="1"/>
  <c r="K27" i="13"/>
  <c r="L27" i="13" s="1"/>
  <c r="K28" i="13"/>
  <c r="L28" i="13" s="1"/>
  <c r="K29" i="13"/>
  <c r="L29" i="13" s="1"/>
  <c r="K30" i="13"/>
  <c r="L30" i="13" s="1"/>
  <c r="K31" i="13"/>
  <c r="L31" i="13" s="1"/>
  <c r="K32" i="13"/>
  <c r="L32" i="13" s="1"/>
  <c r="K33" i="13"/>
  <c r="L33" i="13" s="1"/>
  <c r="K34" i="13"/>
  <c r="L34" i="13" s="1"/>
  <c r="K35" i="13"/>
  <c r="L35" i="13" s="1"/>
  <c r="K36" i="13"/>
  <c r="L36" i="13" s="1"/>
  <c r="K7" i="13"/>
  <c r="L7" i="13" s="1"/>
  <c r="J139" i="4"/>
  <c r="I139" i="4"/>
  <c r="H139" i="4"/>
  <c r="C139" i="4"/>
  <c r="J138" i="4"/>
  <c r="I138" i="4"/>
  <c r="H138" i="4"/>
  <c r="C138" i="4"/>
  <c r="J94" i="4"/>
  <c r="I94" i="4"/>
  <c r="H94" i="4"/>
  <c r="C94" i="4"/>
  <c r="J93" i="4"/>
  <c r="I93" i="4"/>
  <c r="H93" i="4"/>
  <c r="C93" i="4"/>
  <c r="J48" i="4"/>
  <c r="J47" i="4"/>
  <c r="I48" i="4"/>
  <c r="I47" i="4"/>
  <c r="H48" i="4"/>
  <c r="H47" i="4"/>
  <c r="C48" i="4"/>
  <c r="C47" i="4"/>
  <c r="V87" i="4"/>
  <c r="U87" i="4"/>
  <c r="V132" i="4"/>
  <c r="U132" i="4"/>
  <c r="X130" i="4"/>
  <c r="W130" i="4"/>
  <c r="X129" i="4"/>
  <c r="W129" i="4"/>
  <c r="X128" i="4"/>
  <c r="W128" i="4"/>
  <c r="X127" i="4"/>
  <c r="W127" i="4"/>
  <c r="X126" i="4"/>
  <c r="W126" i="4"/>
  <c r="X125" i="4"/>
  <c r="W125" i="4"/>
  <c r="X124" i="4"/>
  <c r="W124" i="4"/>
  <c r="X123" i="4"/>
  <c r="W123" i="4"/>
  <c r="X122" i="4"/>
  <c r="W122" i="4"/>
  <c r="X121" i="4"/>
  <c r="W121" i="4"/>
  <c r="X120" i="4"/>
  <c r="W120" i="4"/>
  <c r="X119" i="4"/>
  <c r="W119" i="4"/>
  <c r="X118" i="4"/>
  <c r="W118" i="4"/>
  <c r="X117" i="4"/>
  <c r="W117" i="4"/>
  <c r="X116" i="4"/>
  <c r="W116" i="4"/>
  <c r="X115" i="4"/>
  <c r="W115" i="4"/>
  <c r="X114" i="4"/>
  <c r="W114" i="4"/>
  <c r="X113" i="4"/>
  <c r="W113" i="4"/>
  <c r="X112" i="4"/>
  <c r="W112" i="4"/>
  <c r="X111" i="4"/>
  <c r="W111" i="4"/>
  <c r="X110" i="4"/>
  <c r="W110" i="4"/>
  <c r="X109" i="4"/>
  <c r="W109" i="4"/>
  <c r="X108" i="4"/>
  <c r="W108" i="4"/>
  <c r="X107" i="4"/>
  <c r="W107" i="4"/>
  <c r="X106" i="4"/>
  <c r="W106" i="4"/>
  <c r="X105" i="4"/>
  <c r="W105" i="4"/>
  <c r="X104" i="4"/>
  <c r="W104" i="4"/>
  <c r="X103" i="4"/>
  <c r="W103" i="4"/>
  <c r="X102" i="4"/>
  <c r="W102" i="4"/>
  <c r="X101" i="4"/>
  <c r="W101" i="4"/>
  <c r="X82" i="4"/>
  <c r="W82" i="4"/>
  <c r="X81" i="4"/>
  <c r="W81" i="4"/>
  <c r="X80" i="4"/>
  <c r="W80" i="4"/>
  <c r="X79" i="4"/>
  <c r="W79" i="4"/>
  <c r="X78" i="4"/>
  <c r="W78" i="4"/>
  <c r="X77" i="4"/>
  <c r="W77" i="4"/>
  <c r="X76" i="4"/>
  <c r="W76" i="4"/>
  <c r="X75" i="4"/>
  <c r="W75" i="4"/>
  <c r="X74" i="4"/>
  <c r="W74" i="4"/>
  <c r="X73" i="4"/>
  <c r="W73" i="4"/>
  <c r="X72" i="4"/>
  <c r="W72" i="4"/>
  <c r="X71" i="4"/>
  <c r="W71" i="4"/>
  <c r="X70" i="4"/>
  <c r="W70" i="4"/>
  <c r="X69" i="4"/>
  <c r="W69" i="4"/>
  <c r="X68" i="4"/>
  <c r="W68" i="4"/>
  <c r="X67" i="4"/>
  <c r="W67" i="4"/>
  <c r="X66" i="4"/>
  <c r="W66" i="4"/>
  <c r="X65" i="4"/>
  <c r="W65" i="4"/>
  <c r="X64" i="4"/>
  <c r="W64" i="4"/>
  <c r="X63" i="4"/>
  <c r="W63" i="4"/>
  <c r="X62" i="4"/>
  <c r="W62" i="4"/>
  <c r="X61" i="4"/>
  <c r="W61" i="4"/>
  <c r="X60" i="4"/>
  <c r="W60" i="4"/>
  <c r="X59" i="4"/>
  <c r="W59" i="4"/>
  <c r="X58" i="4"/>
  <c r="W58" i="4"/>
  <c r="X57" i="4"/>
  <c r="W57" i="4"/>
  <c r="X56" i="4"/>
  <c r="W56" i="4"/>
  <c r="X55" i="4"/>
  <c r="W55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10" i="4"/>
  <c r="V41" i="4"/>
  <c r="U41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10" i="4"/>
  <c r="J78" i="13" l="1"/>
  <c r="J38" i="13"/>
  <c r="M139" i="4"/>
  <c r="S132" i="4"/>
  <c r="S87" i="4"/>
  <c r="Q87" i="4"/>
  <c r="M48" i="4"/>
  <c r="N41" i="4"/>
  <c r="N87" i="4"/>
  <c r="N132" i="4"/>
  <c r="R41" i="4"/>
  <c r="Q132" i="4"/>
  <c r="K139" i="4" s="1"/>
  <c r="J117" i="13"/>
  <c r="W87" i="4"/>
  <c r="M94" i="4"/>
  <c r="W132" i="4"/>
  <c r="L78" i="13"/>
  <c r="T41" i="4"/>
  <c r="L48" i="4" s="1"/>
  <c r="L117" i="14"/>
  <c r="K117" i="14"/>
  <c r="J117" i="14"/>
  <c r="L117" i="13"/>
  <c r="K117" i="13"/>
  <c r="J78" i="14"/>
  <c r="L78" i="14"/>
  <c r="K78" i="14"/>
  <c r="K78" i="13"/>
  <c r="J38" i="14"/>
  <c r="K38" i="14"/>
  <c r="L38" i="14"/>
  <c r="L38" i="13"/>
  <c r="K38" i="13"/>
  <c r="T87" i="4"/>
  <c r="Q41" i="4"/>
  <c r="S41" i="4"/>
  <c r="W41" i="4"/>
  <c r="R87" i="4"/>
  <c r="X87" i="4"/>
  <c r="X132" i="4"/>
  <c r="X41" i="4"/>
  <c r="R132" i="4"/>
  <c r="T132" i="4"/>
  <c r="K94" i="4" l="1"/>
  <c r="L94" i="4"/>
  <c r="N139" i="4"/>
  <c r="N48" i="4"/>
  <c r="N94" i="4"/>
  <c r="K48" i="4"/>
  <c r="L139" i="4"/>
</calcChain>
</file>

<file path=xl/sharedStrings.xml><?xml version="1.0" encoding="utf-8"?>
<sst xmlns="http://schemas.openxmlformats.org/spreadsheetml/2006/main" count="516" uniqueCount="46">
  <si>
    <t>PER OGNI API TPP (API Northbound TPP)</t>
  </si>
  <si>
    <t>Giorno</t>
  </si>
  <si>
    <t>Totale mensile</t>
  </si>
  <si>
    <t>Media giornaliera su base mensile</t>
  </si>
  <si>
    <t>Precondizioni:</t>
  </si>
  <si>
    <t>I report vengono condivisi con le banche su base trimestrale</t>
  </si>
  <si>
    <t>La disponibilità indicata nei seguenti KPI è calcolata al netto delle operazioni di manutenzione pianificata degli impianti</t>
  </si>
  <si>
    <t>Utenti/servizi coinvolti</t>
  </si>
  <si>
    <t>PER OGNI API ASPSP E PER OGNI ASPSP (API Southbound Banche)</t>
  </si>
  <si>
    <t>COMPLESSIVO LATO NB (API Northbound TPP)</t>
  </si>
  <si>
    <t>COMPLESSIVO LATO SB PER OGNI ASPSP (API Southbound Banche)</t>
  </si>
  <si>
    <t>LATO NB (API Northbound TPP)</t>
  </si>
  <si>
    <t>LATO SB PER OGNI ASPSP (API Southbound Banche)</t>
  </si>
  <si>
    <t>Note/ Descrizione</t>
  </si>
  <si>
    <t>Per indisponibilità del servizio si intende il tempo intercorso tra la prima di cinque chiamate consecutive ad una o diverse API andate in timeout (ogni chiamata non deve avere una risposta entro 30 secondi) e la successiva chiamata andata a buon fine lato Gateway.</t>
  </si>
  <si>
    <t>Numero totale di chiamate (OK + KO)</t>
  </si>
  <si>
    <t>Numero di chiamate con HTTP Status 5xx</t>
  </si>
  <si>
    <t>Numero di chiamate con HTTP Status 5xx (casi in cui non è stato possibile raggiungere i sistemi banca)</t>
  </si>
  <si>
    <t>Percentuale di chiamate con HTTP Status 5xx (casi in cui non è stato possibile raggiungere i sistemi banca)</t>
  </si>
  <si>
    <t>Numero di chiamate con errore applicativo</t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</si>
  <si>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applicativi 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</si>
  <si>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di raggiungibilità/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</si>
  <si>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</si>
  <si>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indisponibilità / 24h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</si>
  <si>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100 - %downtime</t>
    </r>
  </si>
  <si>
    <t>Durata media (ms)</t>
  </si>
  <si>
    <t>Tempo di indisponibilità</t>
  </si>
  <si>
    <t>Numero di chiamate</t>
  </si>
  <si>
    <t>Numero di errori</t>
  </si>
  <si>
    <t>Percentuale errori</t>
  </si>
  <si>
    <t>Tasso di errori applicativi</t>
  </si>
  <si>
    <t>Tasso di errori per irraggiungibilità</t>
  </si>
  <si>
    <t>% downtime</t>
  </si>
  <si>
    <t>% uptime</t>
  </si>
  <si>
    <t>n.a.</t>
  </si>
  <si>
    <t>KPI</t>
  </si>
  <si>
    <t>Numero di chiamate con errori</t>
  </si>
  <si>
    <t>PER OGNI API
SERVIZI IB/MB</t>
  </si>
  <si>
    <t>Chiamate di tipo AISP
(Art.36(1)(a) RTS)</t>
  </si>
  <si>
    <t>Chiamate di tipo PISP
(Art.66(4)(b) PSD2, Art.36(1)(b) RTS)</t>
  </si>
  <si>
    <t>Chiamate di tipo CBPII
(Art.65(3) PSD2, Art.36(1)(c) RTS)</t>
  </si>
  <si>
    <t>STATISTICA COMPLESSIVA CBI GLOBE (NB + SB)</t>
  </si>
  <si>
    <t>API MB+</t>
  </si>
  <si>
    <t>API SERVIZI IB/MB</t>
  </si>
  <si>
    <t>PER OGNI API MB+</t>
  </si>
  <si>
    <t>PER OGNI API SERVIZI IB/MB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</si>
</sst>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16" fontId="5" fillId="5" borderId="1" xfId="0" applyNumberFormat="1" applyFont="1" applyFill="1" applyBorder="1" applyAlignment="1">
      <alignment vertical="center"/>
    </xf>
    <xf numFmtId="16" fontId="5" fillId="4" borderId="1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17" fontId="1" fillId="6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16" fontId="5" fillId="0" borderId="1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1:X139"/>
  <sheetViews>
    <sheetView tabSelected="1" workbookViewId="0">
      <selection activeCell="F184" sqref="F184"/>
    </sheetView>
  </sheetViews>
  <sheetFormatPr defaultRowHeight="12.75" x14ac:dyDescent="0.25"/>
  <cols>
    <col min="1" max="1" width="3.28515625" style="1" customWidth="1"/>
    <col min="2" max="2" width="15.28515625" style="1" bestFit="1" customWidth="1"/>
    <col min="3" max="3" width="16.7109375" style="1" customWidth="1"/>
    <col min="4" max="4" width="20.140625" style="1" bestFit="1" customWidth="1"/>
    <col min="5" max="7" width="20.140625" style="1" customWidth="1"/>
    <col min="8" max="9" width="22.5703125" style="1" bestFit="1" customWidth="1"/>
    <col min="10" max="10" width="19.5703125" style="1" bestFit="1" customWidth="1"/>
    <col min="11" max="11" width="20.7109375" style="1" bestFit="1" customWidth="1"/>
    <col min="12" max="12" width="28.28515625" style="1" bestFit="1" customWidth="1"/>
    <col min="13" max="13" width="16" style="1" bestFit="1" customWidth="1"/>
    <col min="14" max="14" width="17.140625" style="1" bestFit="1" customWidth="1"/>
    <col min="15" max="16" width="16" style="1" bestFit="1" customWidth="1"/>
    <col min="17" max="17" width="23.42578125" style="1" bestFit="1" customWidth="1"/>
    <col min="18" max="18" width="32" style="1" bestFit="1" customWidth="1"/>
    <col min="19" max="19" width="23.42578125" style="1" bestFit="1" customWidth="1"/>
    <col min="20" max="20" width="32" style="1" bestFit="1" customWidth="1"/>
    <col min="21" max="22" width="12.42578125" style="1" bestFit="1" customWidth="1"/>
    <col min="23" max="23" width="21.28515625" style="1" customWidth="1"/>
    <col min="24" max="24" width="9.7109375" style="1" bestFit="1" customWidth="1"/>
    <col min="25" max="16384" width="9.140625" style="1"/>
  </cols>
  <sheetData>
    <row r="1" spans="2:24" x14ac:dyDescent="0.25">
      <c r="B1" s="7" t="s">
        <v>4</v>
      </c>
    </row>
    <row r="2" spans="2:24" x14ac:dyDescent="0.25">
      <c r="B2" s="1">
        <v>1</v>
      </c>
      <c r="C2" s="1" t="s">
        <v>5</v>
      </c>
    </row>
    <row r="3" spans="2:24" x14ac:dyDescent="0.25">
      <c r="B3" s="1">
        <v>2</v>
      </c>
      <c r="C3" s="1" t="s">
        <v>6</v>
      </c>
    </row>
    <row r="6" spans="2:24" x14ac:dyDescent="0.25">
      <c r="B6" s="1" t="s">
        <v>35</v>
      </c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  <c r="N6" s="10">
        <v>12</v>
      </c>
      <c r="O6" s="10">
        <v>13</v>
      </c>
      <c r="P6" s="10">
        <v>14</v>
      </c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  <c r="X6" s="10">
        <v>22</v>
      </c>
    </row>
    <row r="7" spans="2:24" ht="63.75" x14ac:dyDescent="0.25">
      <c r="B7" s="5" t="s">
        <v>7</v>
      </c>
      <c r="C7" s="2" t="s">
        <v>0</v>
      </c>
      <c r="D7" s="2" t="s">
        <v>8</v>
      </c>
      <c r="E7" s="2" t="s">
        <v>8</v>
      </c>
      <c r="F7" s="2" t="s">
        <v>8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11</v>
      </c>
      <c r="M7" s="2" t="s">
        <v>12</v>
      </c>
      <c r="N7" s="2" t="s">
        <v>12</v>
      </c>
      <c r="O7" s="2" t="s">
        <v>11</v>
      </c>
      <c r="P7" s="2" t="s">
        <v>12</v>
      </c>
      <c r="Q7" s="2" t="s">
        <v>11</v>
      </c>
      <c r="R7" s="2" t="s">
        <v>11</v>
      </c>
      <c r="S7" s="2" t="s">
        <v>12</v>
      </c>
      <c r="T7" s="2" t="s">
        <v>12</v>
      </c>
      <c r="U7" s="2" t="s">
        <v>11</v>
      </c>
      <c r="V7" s="2" t="s">
        <v>12</v>
      </c>
      <c r="W7" s="2" t="s">
        <v>11</v>
      </c>
      <c r="X7" s="2" t="s">
        <v>12</v>
      </c>
    </row>
    <row r="8" spans="2:24" ht="144" x14ac:dyDescent="0.25">
      <c r="B8" s="6" t="s">
        <v>13</v>
      </c>
      <c r="C8" s="8"/>
      <c r="D8" s="9"/>
      <c r="E8" s="9" t="s">
        <v>38</v>
      </c>
      <c r="F8" s="9" t="s">
        <v>39</v>
      </c>
      <c r="G8" s="9" t="s">
        <v>40</v>
      </c>
      <c r="H8" s="9" t="s">
        <v>14</v>
      </c>
      <c r="I8" s="9" t="s">
        <v>14</v>
      </c>
      <c r="J8" s="9" t="s">
        <v>15</v>
      </c>
      <c r="K8" s="9" t="s">
        <v>15</v>
      </c>
      <c r="L8" s="9" t="s">
        <v>16</v>
      </c>
      <c r="M8" s="9" t="s">
        <v>17</v>
      </c>
      <c r="N8" s="9" t="s">
        <v>18</v>
      </c>
      <c r="O8" s="9" t="s">
        <v>19</v>
      </c>
      <c r="P8" s="9" t="s">
        <v>19</v>
      </c>
      <c r="Q8" s="9" t="s">
        <v>20</v>
      </c>
      <c r="R8" s="9" t="s">
        <v>21</v>
      </c>
      <c r="S8" s="9" t="s">
        <v>22</v>
      </c>
      <c r="T8" s="9" t="s">
        <v>21</v>
      </c>
      <c r="U8" s="9" t="s">
        <v>23</v>
      </c>
      <c r="V8" s="9" t="s">
        <v>23</v>
      </c>
      <c r="W8" s="9" t="s">
        <v>24</v>
      </c>
      <c r="X8" s="9" t="s">
        <v>24</v>
      </c>
    </row>
    <row r="9" spans="2:24" x14ac:dyDescent="0.25">
      <c r="B9" s="3" t="s">
        <v>1</v>
      </c>
      <c r="C9" s="11" t="s">
        <v>25</v>
      </c>
      <c r="D9" s="11" t="s">
        <v>25</v>
      </c>
      <c r="E9" s="11" t="s">
        <v>25</v>
      </c>
      <c r="F9" s="11" t="s">
        <v>25</v>
      </c>
      <c r="G9" s="11" t="s">
        <v>25</v>
      </c>
      <c r="H9" s="11" t="s">
        <v>26</v>
      </c>
      <c r="I9" s="11" t="s">
        <v>26</v>
      </c>
      <c r="J9" s="11" t="s">
        <v>27</v>
      </c>
      <c r="K9" s="11" t="s">
        <v>27</v>
      </c>
      <c r="L9" s="11" t="s">
        <v>28</v>
      </c>
      <c r="M9" s="11" t="s">
        <v>28</v>
      </c>
      <c r="N9" s="11" t="s">
        <v>29</v>
      </c>
      <c r="O9" s="11" t="s">
        <v>28</v>
      </c>
      <c r="P9" s="11" t="s">
        <v>28</v>
      </c>
      <c r="Q9" s="11" t="s">
        <v>30</v>
      </c>
      <c r="R9" s="11" t="s">
        <v>31</v>
      </c>
      <c r="S9" s="11" t="s">
        <v>30</v>
      </c>
      <c r="T9" s="11" t="s">
        <v>31</v>
      </c>
      <c r="U9" s="11" t="s">
        <v>32</v>
      </c>
      <c r="V9" s="11" t="s">
        <v>32</v>
      </c>
      <c r="W9" s="11" t="s">
        <v>33</v>
      </c>
      <c r="X9" s="11" t="s">
        <v>33</v>
      </c>
    </row>
    <row r="10" spans="2:24" x14ac:dyDescent="0.25">
      <c r="B10" s="19">
        <v>44287</v>
      </c>
      <c r="C10" s="12">
        <v>286.77112499999998</v>
      </c>
      <c r="D10" s="12">
        <v>482.58640000000003</v>
      </c>
      <c r="E10" s="12">
        <v>367.03750000000002</v>
      </c>
      <c r="F10" s="12">
        <v>559.61900000000003</v>
      </c>
      <c r="G10" s="12">
        <v>0</v>
      </c>
      <c r="H10" s="12">
        <v>0</v>
      </c>
      <c r="I10" s="12">
        <v>0</v>
      </c>
      <c r="J10" s="4">
        <v>815</v>
      </c>
      <c r="K10" s="4">
        <v>766</v>
      </c>
      <c r="L10" s="4">
        <v>0</v>
      </c>
      <c r="M10" s="4">
        <v>0</v>
      </c>
      <c r="N10" s="30">
        <f>IF(M10=0,0,M10/K10)</f>
        <v>0</v>
      </c>
      <c r="O10" s="4">
        <v>93</v>
      </c>
      <c r="P10" s="4">
        <v>7</v>
      </c>
      <c r="Q10" s="30">
        <f>IF(O10=0,0,O10/J10)</f>
        <v>0.11411042944785275</v>
      </c>
      <c r="R10" s="30">
        <f>IF(L10=0,0,L10/J10)</f>
        <v>0</v>
      </c>
      <c r="S10" s="30">
        <f>IF(P10=0,0,P10/K10)</f>
        <v>9.138381201044387E-3</v>
      </c>
      <c r="T10" s="30">
        <f>IF(N10=0,0,N10/K10)</f>
        <v>0</v>
      </c>
      <c r="U10" s="12">
        <v>0</v>
      </c>
      <c r="V10" s="12">
        <v>0</v>
      </c>
      <c r="W10" s="12">
        <f>100-U10</f>
        <v>100</v>
      </c>
      <c r="X10" s="12">
        <f>100-V10</f>
        <v>100</v>
      </c>
    </row>
    <row r="11" spans="2:24" x14ac:dyDescent="0.25">
      <c r="B11" s="19">
        <v>44288</v>
      </c>
      <c r="C11" s="12">
        <v>281.05183333333338</v>
      </c>
      <c r="D11" s="12">
        <v>319.14566666666667</v>
      </c>
      <c r="E11" s="12">
        <v>367.911</v>
      </c>
      <c r="F11" s="12">
        <v>221.61500000000001</v>
      </c>
      <c r="G11" s="12">
        <v>0</v>
      </c>
      <c r="H11" s="12">
        <v>0</v>
      </c>
      <c r="I11" s="12">
        <v>0</v>
      </c>
      <c r="J11" s="4">
        <v>887</v>
      </c>
      <c r="K11" s="4">
        <v>897</v>
      </c>
      <c r="L11" s="4">
        <v>0</v>
      </c>
      <c r="M11" s="4">
        <v>3</v>
      </c>
      <c r="N11" s="30">
        <f t="shared" ref="N11:N39" si="0">IF(M11=0,0,M11/K11)</f>
        <v>3.3444816053511705E-3</v>
      </c>
      <c r="O11" s="4">
        <v>89</v>
      </c>
      <c r="P11" s="4">
        <v>0</v>
      </c>
      <c r="Q11" s="30">
        <f t="shared" ref="Q11:Q39" si="1">IF(O11=0,0,O11/J11)</f>
        <v>0.10033821871476889</v>
      </c>
      <c r="R11" s="30">
        <f t="shared" ref="R11:R39" si="2">IF(L11=0,0,L11/J11)</f>
        <v>0</v>
      </c>
      <c r="S11" s="30">
        <f t="shared" ref="S11:S39" si="3">IF(P11=0,0,P11/K11)</f>
        <v>0</v>
      </c>
      <c r="T11" s="30">
        <f t="shared" ref="T11:T39" si="4">IF(N11=0,0,N11/K11)</f>
        <v>3.7285190695107808E-6</v>
      </c>
      <c r="U11" s="12">
        <v>0</v>
      </c>
      <c r="V11" s="12">
        <v>0</v>
      </c>
      <c r="W11" s="12">
        <f t="shared" ref="W11:W39" si="5">100-U11</f>
        <v>100</v>
      </c>
      <c r="X11" s="12">
        <f t="shared" ref="X11:X39" si="6">100-V11</f>
        <v>100</v>
      </c>
    </row>
    <row r="12" spans="2:24" x14ac:dyDescent="0.25">
      <c r="B12" s="29">
        <v>44289</v>
      </c>
      <c r="C12" s="12">
        <v>405.75045454545455</v>
      </c>
      <c r="D12" s="12">
        <v>391.14057142857143</v>
      </c>
      <c r="E12" s="12">
        <v>351.09974999999997</v>
      </c>
      <c r="F12" s="12">
        <v>444.52833333333336</v>
      </c>
      <c r="G12" s="12">
        <v>0</v>
      </c>
      <c r="H12" s="12">
        <v>0</v>
      </c>
      <c r="I12" s="12">
        <v>0</v>
      </c>
      <c r="J12" s="4">
        <v>1242</v>
      </c>
      <c r="K12" s="4">
        <v>1042</v>
      </c>
      <c r="L12" s="4">
        <v>0</v>
      </c>
      <c r="M12" s="4">
        <v>6</v>
      </c>
      <c r="N12" s="30">
        <f t="shared" si="0"/>
        <v>5.7581573896353169E-3</v>
      </c>
      <c r="O12" s="4">
        <v>108</v>
      </c>
      <c r="P12" s="4">
        <v>15</v>
      </c>
      <c r="Q12" s="30">
        <f t="shared" si="1"/>
        <v>8.6956521739130432E-2</v>
      </c>
      <c r="R12" s="30">
        <f t="shared" si="2"/>
        <v>0</v>
      </c>
      <c r="S12" s="30">
        <f t="shared" si="3"/>
        <v>1.4395393474088292E-2</v>
      </c>
      <c r="T12" s="30">
        <f t="shared" si="4"/>
        <v>5.5260627539686341E-6</v>
      </c>
      <c r="U12" s="12">
        <v>0</v>
      </c>
      <c r="V12" s="12">
        <v>0</v>
      </c>
      <c r="W12" s="12">
        <f t="shared" si="5"/>
        <v>100</v>
      </c>
      <c r="X12" s="12">
        <f t="shared" si="6"/>
        <v>100</v>
      </c>
    </row>
    <row r="13" spans="2:24" x14ac:dyDescent="0.25">
      <c r="B13" s="29">
        <v>44290</v>
      </c>
      <c r="C13" s="12">
        <v>369.73525000000001</v>
      </c>
      <c r="D13" s="12">
        <v>475.08860000000004</v>
      </c>
      <c r="E13" s="12">
        <v>399.35950000000003</v>
      </c>
      <c r="F13" s="12">
        <v>525.57466666666664</v>
      </c>
      <c r="G13" s="12">
        <v>0</v>
      </c>
      <c r="H13" s="12">
        <v>0</v>
      </c>
      <c r="I13" s="12">
        <v>0</v>
      </c>
      <c r="J13" s="4">
        <v>902</v>
      </c>
      <c r="K13" s="4">
        <v>894</v>
      </c>
      <c r="L13" s="4">
        <v>0</v>
      </c>
      <c r="M13" s="4">
        <v>0</v>
      </c>
      <c r="N13" s="30">
        <f t="shared" si="0"/>
        <v>0</v>
      </c>
      <c r="O13" s="4">
        <v>89</v>
      </c>
      <c r="P13" s="4">
        <v>3</v>
      </c>
      <c r="Q13" s="30">
        <f t="shared" si="1"/>
        <v>9.8669623059866957E-2</v>
      </c>
      <c r="R13" s="30">
        <f t="shared" si="2"/>
        <v>0</v>
      </c>
      <c r="S13" s="30">
        <f t="shared" si="3"/>
        <v>3.3557046979865771E-3</v>
      </c>
      <c r="T13" s="30">
        <f t="shared" si="4"/>
        <v>0</v>
      </c>
      <c r="U13" s="12">
        <v>0</v>
      </c>
      <c r="V13" s="12">
        <v>0</v>
      </c>
      <c r="W13" s="12">
        <f t="shared" si="5"/>
        <v>100</v>
      </c>
      <c r="X13" s="12">
        <f t="shared" si="6"/>
        <v>100</v>
      </c>
    </row>
    <row r="14" spans="2:24" x14ac:dyDescent="0.25">
      <c r="B14" s="29">
        <v>44291</v>
      </c>
      <c r="C14" s="12">
        <v>299.06809999999996</v>
      </c>
      <c r="D14" s="12">
        <v>457.38816666666662</v>
      </c>
      <c r="E14" s="12">
        <v>339.64566666666661</v>
      </c>
      <c r="F14" s="12">
        <v>575.13066666666668</v>
      </c>
      <c r="G14" s="12">
        <v>0</v>
      </c>
      <c r="H14" s="12">
        <v>0</v>
      </c>
      <c r="I14" s="12">
        <v>0</v>
      </c>
      <c r="J14" s="4">
        <v>1058</v>
      </c>
      <c r="K14" s="4">
        <v>795</v>
      </c>
      <c r="L14" s="4">
        <v>0</v>
      </c>
      <c r="M14" s="4">
        <v>0</v>
      </c>
      <c r="N14" s="30">
        <f t="shared" si="0"/>
        <v>0</v>
      </c>
      <c r="O14" s="4">
        <v>114</v>
      </c>
      <c r="P14" s="4">
        <v>20</v>
      </c>
      <c r="Q14" s="30">
        <f t="shared" si="1"/>
        <v>0.10775047258979206</v>
      </c>
      <c r="R14" s="30">
        <f t="shared" si="2"/>
        <v>0</v>
      </c>
      <c r="S14" s="30">
        <f t="shared" si="3"/>
        <v>2.5157232704402517E-2</v>
      </c>
      <c r="T14" s="30">
        <f t="shared" si="4"/>
        <v>0</v>
      </c>
      <c r="U14" s="12">
        <v>0</v>
      </c>
      <c r="V14" s="12">
        <v>0</v>
      </c>
      <c r="W14" s="12">
        <f t="shared" si="5"/>
        <v>100</v>
      </c>
      <c r="X14" s="12">
        <f t="shared" si="6"/>
        <v>100</v>
      </c>
    </row>
    <row r="15" spans="2:24" x14ac:dyDescent="0.25">
      <c r="B15" s="29">
        <v>44292</v>
      </c>
      <c r="C15" s="12">
        <v>328.81020000000001</v>
      </c>
      <c r="D15" s="12">
        <v>376.44983333333334</v>
      </c>
      <c r="E15" s="12">
        <v>343.71233333333339</v>
      </c>
      <c r="F15" s="12">
        <v>409.1873333333333</v>
      </c>
      <c r="G15" s="12">
        <v>0</v>
      </c>
      <c r="H15" s="12">
        <v>0</v>
      </c>
      <c r="I15" s="12">
        <v>0</v>
      </c>
      <c r="J15" s="4">
        <v>1064</v>
      </c>
      <c r="K15" s="4">
        <v>1031</v>
      </c>
      <c r="L15" s="4">
        <v>0</v>
      </c>
      <c r="M15" s="4">
        <v>0</v>
      </c>
      <c r="N15" s="30">
        <f t="shared" si="0"/>
        <v>0</v>
      </c>
      <c r="O15" s="4">
        <v>107</v>
      </c>
      <c r="P15" s="4">
        <v>31</v>
      </c>
      <c r="Q15" s="30">
        <f t="shared" si="1"/>
        <v>0.10056390977443609</v>
      </c>
      <c r="R15" s="30">
        <f t="shared" si="2"/>
        <v>0</v>
      </c>
      <c r="S15" s="30">
        <f t="shared" si="3"/>
        <v>3.0067895247332686E-2</v>
      </c>
      <c r="T15" s="30">
        <f t="shared" si="4"/>
        <v>0</v>
      </c>
      <c r="U15" s="12">
        <v>0</v>
      </c>
      <c r="V15" s="12">
        <v>0</v>
      </c>
      <c r="W15" s="12">
        <f t="shared" si="5"/>
        <v>100</v>
      </c>
      <c r="X15" s="12">
        <f t="shared" si="6"/>
        <v>100</v>
      </c>
    </row>
    <row r="16" spans="2:24" x14ac:dyDescent="0.25">
      <c r="B16" s="29">
        <v>44293</v>
      </c>
      <c r="C16" s="12">
        <v>449.22188888888888</v>
      </c>
      <c r="D16" s="12">
        <v>676.2</v>
      </c>
      <c r="E16" s="12">
        <v>380.11199999999997</v>
      </c>
      <c r="F16" s="12">
        <v>873.59199999999998</v>
      </c>
      <c r="G16" s="12">
        <v>0</v>
      </c>
      <c r="H16" s="12">
        <v>0</v>
      </c>
      <c r="I16" s="12">
        <v>0</v>
      </c>
      <c r="J16" s="4">
        <v>1018</v>
      </c>
      <c r="K16" s="4">
        <v>954</v>
      </c>
      <c r="L16" s="4">
        <v>0</v>
      </c>
      <c r="M16" s="4">
        <v>0</v>
      </c>
      <c r="N16" s="30">
        <f t="shared" si="0"/>
        <v>0</v>
      </c>
      <c r="O16" s="4">
        <v>95</v>
      </c>
      <c r="P16" s="4">
        <v>12</v>
      </c>
      <c r="Q16" s="30">
        <f t="shared" si="1"/>
        <v>9.3320235756385067E-2</v>
      </c>
      <c r="R16" s="30">
        <f t="shared" si="2"/>
        <v>0</v>
      </c>
      <c r="S16" s="30">
        <f t="shared" si="3"/>
        <v>1.2578616352201259E-2</v>
      </c>
      <c r="T16" s="30">
        <f t="shared" si="4"/>
        <v>0</v>
      </c>
      <c r="U16" s="12">
        <v>0</v>
      </c>
      <c r="V16" s="12">
        <v>0</v>
      </c>
      <c r="W16" s="12">
        <f t="shared" si="5"/>
        <v>100</v>
      </c>
      <c r="X16" s="12">
        <f t="shared" si="6"/>
        <v>100</v>
      </c>
    </row>
    <row r="17" spans="2:24" x14ac:dyDescent="0.25">
      <c r="B17" s="19">
        <v>44294</v>
      </c>
      <c r="C17" s="12">
        <v>370.4144</v>
      </c>
      <c r="D17" s="12">
        <v>381.18433333333331</v>
      </c>
      <c r="E17" s="12">
        <v>463.6515</v>
      </c>
      <c r="F17" s="12">
        <v>216.25</v>
      </c>
      <c r="G17" s="12">
        <v>0</v>
      </c>
      <c r="H17" s="12">
        <v>0</v>
      </c>
      <c r="I17" s="12">
        <v>0</v>
      </c>
      <c r="J17" s="4">
        <v>869</v>
      </c>
      <c r="K17" s="4">
        <v>902</v>
      </c>
      <c r="L17" s="4">
        <v>0</v>
      </c>
      <c r="M17" s="4">
        <v>0</v>
      </c>
      <c r="N17" s="30">
        <f t="shared" si="0"/>
        <v>0</v>
      </c>
      <c r="O17" s="4">
        <v>102</v>
      </c>
      <c r="P17" s="4">
        <v>20</v>
      </c>
      <c r="Q17" s="30">
        <f t="shared" si="1"/>
        <v>0.11737629459148446</v>
      </c>
      <c r="R17" s="30">
        <f t="shared" si="2"/>
        <v>0</v>
      </c>
      <c r="S17" s="30">
        <f t="shared" si="3"/>
        <v>2.2172949002217297E-2</v>
      </c>
      <c r="T17" s="30">
        <f t="shared" si="4"/>
        <v>0</v>
      </c>
      <c r="U17" s="12">
        <v>0</v>
      </c>
      <c r="V17" s="12">
        <v>0</v>
      </c>
      <c r="W17" s="12">
        <f t="shared" si="5"/>
        <v>100</v>
      </c>
      <c r="X17" s="12">
        <f t="shared" si="6"/>
        <v>100</v>
      </c>
    </row>
    <row r="18" spans="2:24" x14ac:dyDescent="0.25">
      <c r="B18" s="19">
        <v>44295</v>
      </c>
      <c r="C18" s="12">
        <v>1310.0276666666666</v>
      </c>
      <c r="D18" s="12">
        <v>1966.43625</v>
      </c>
      <c r="E18" s="12">
        <v>3693.7815000000001</v>
      </c>
      <c r="F18" s="12">
        <v>239.09100000000001</v>
      </c>
      <c r="G18" s="12">
        <v>0</v>
      </c>
      <c r="H18" s="12">
        <v>0</v>
      </c>
      <c r="I18" s="12">
        <v>0</v>
      </c>
      <c r="J18" s="4">
        <v>868</v>
      </c>
      <c r="K18" s="4">
        <v>784</v>
      </c>
      <c r="L18" s="4">
        <v>3</v>
      </c>
      <c r="M18" s="4">
        <v>3</v>
      </c>
      <c r="N18" s="30">
        <f t="shared" si="0"/>
        <v>3.8265306122448979E-3</v>
      </c>
      <c r="O18" s="4">
        <v>126</v>
      </c>
      <c r="P18" s="4">
        <v>41</v>
      </c>
      <c r="Q18" s="30">
        <f t="shared" si="1"/>
        <v>0.14516129032258066</v>
      </c>
      <c r="R18" s="30">
        <f t="shared" si="2"/>
        <v>3.4562211981566822E-3</v>
      </c>
      <c r="S18" s="30">
        <f t="shared" si="3"/>
        <v>5.2295918367346941E-2</v>
      </c>
      <c r="T18" s="30">
        <f t="shared" si="4"/>
        <v>4.8807788421491041E-6</v>
      </c>
      <c r="U18" s="12">
        <v>0</v>
      </c>
      <c r="V18" s="12">
        <v>0</v>
      </c>
      <c r="W18" s="12">
        <f t="shared" si="5"/>
        <v>100</v>
      </c>
      <c r="X18" s="12">
        <f t="shared" si="6"/>
        <v>100</v>
      </c>
    </row>
    <row r="19" spans="2:24" x14ac:dyDescent="0.25">
      <c r="B19" s="29">
        <v>44296</v>
      </c>
      <c r="C19" s="12">
        <v>325.45100000000002</v>
      </c>
      <c r="D19" s="12">
        <v>328.2713333333333</v>
      </c>
      <c r="E19" s="12">
        <v>363.94049999999999</v>
      </c>
      <c r="F19" s="12">
        <v>256.93299999999999</v>
      </c>
      <c r="G19" s="12">
        <v>0</v>
      </c>
      <c r="H19" s="12">
        <v>0</v>
      </c>
      <c r="I19" s="12">
        <v>0</v>
      </c>
      <c r="J19" s="4">
        <v>872</v>
      </c>
      <c r="K19" s="4">
        <v>901</v>
      </c>
      <c r="L19" s="4">
        <v>0</v>
      </c>
      <c r="M19" s="4">
        <v>0</v>
      </c>
      <c r="N19" s="30">
        <f t="shared" si="0"/>
        <v>0</v>
      </c>
      <c r="O19" s="4">
        <v>100</v>
      </c>
      <c r="P19" s="4">
        <v>16</v>
      </c>
      <c r="Q19" s="30">
        <f t="shared" si="1"/>
        <v>0.11467889908256881</v>
      </c>
      <c r="R19" s="30">
        <f t="shared" si="2"/>
        <v>0</v>
      </c>
      <c r="S19" s="30">
        <f t="shared" si="3"/>
        <v>1.7758046614872364E-2</v>
      </c>
      <c r="T19" s="30">
        <f t="shared" si="4"/>
        <v>0</v>
      </c>
      <c r="U19" s="12">
        <v>0</v>
      </c>
      <c r="V19" s="12">
        <v>0</v>
      </c>
      <c r="W19" s="12">
        <f t="shared" si="5"/>
        <v>100</v>
      </c>
      <c r="X19" s="12">
        <f t="shared" si="6"/>
        <v>100</v>
      </c>
    </row>
    <row r="20" spans="2:24" x14ac:dyDescent="0.25">
      <c r="B20" s="29">
        <v>44297</v>
      </c>
      <c r="C20" s="12">
        <v>386.73920000000004</v>
      </c>
      <c r="D20" s="12">
        <v>383.49616666666662</v>
      </c>
      <c r="E20" s="12">
        <v>358.75033333333334</v>
      </c>
      <c r="F20" s="12">
        <v>408.24200000000002</v>
      </c>
      <c r="G20" s="12">
        <v>0</v>
      </c>
      <c r="H20" s="12">
        <v>0</v>
      </c>
      <c r="I20" s="12">
        <v>0</v>
      </c>
      <c r="J20" s="4">
        <v>1221</v>
      </c>
      <c r="K20" s="4">
        <v>1046</v>
      </c>
      <c r="L20" s="4">
        <v>0</v>
      </c>
      <c r="M20" s="4">
        <v>0</v>
      </c>
      <c r="N20" s="30">
        <f t="shared" si="0"/>
        <v>0</v>
      </c>
      <c r="O20" s="4">
        <v>99</v>
      </c>
      <c r="P20" s="4">
        <v>15</v>
      </c>
      <c r="Q20" s="30">
        <f t="shared" si="1"/>
        <v>8.1081081081081086E-2</v>
      </c>
      <c r="R20" s="30">
        <f t="shared" si="2"/>
        <v>0</v>
      </c>
      <c r="S20" s="30">
        <f t="shared" si="3"/>
        <v>1.4340344168260038E-2</v>
      </c>
      <c r="T20" s="30">
        <f t="shared" si="4"/>
        <v>0</v>
      </c>
      <c r="U20" s="12">
        <v>0</v>
      </c>
      <c r="V20" s="12">
        <v>0</v>
      </c>
      <c r="W20" s="12">
        <f t="shared" si="5"/>
        <v>100</v>
      </c>
      <c r="X20" s="12">
        <f t="shared" si="6"/>
        <v>100</v>
      </c>
    </row>
    <row r="21" spans="2:24" x14ac:dyDescent="0.25">
      <c r="B21" s="29">
        <v>44298</v>
      </c>
      <c r="C21" s="12">
        <v>288.35409999999996</v>
      </c>
      <c r="D21" s="12">
        <v>375.64933333333329</v>
      </c>
      <c r="E21" s="12">
        <v>328.51033333333334</v>
      </c>
      <c r="F21" s="12">
        <v>422.78833333333336</v>
      </c>
      <c r="G21" s="12">
        <v>0</v>
      </c>
      <c r="H21" s="12">
        <v>0</v>
      </c>
      <c r="I21" s="12">
        <v>0</v>
      </c>
      <c r="J21" s="4">
        <v>1114</v>
      </c>
      <c r="K21" s="4">
        <v>1031</v>
      </c>
      <c r="L21" s="4">
        <v>0</v>
      </c>
      <c r="M21" s="4">
        <v>0</v>
      </c>
      <c r="N21" s="30">
        <f t="shared" si="0"/>
        <v>0</v>
      </c>
      <c r="O21" s="4">
        <v>113</v>
      </c>
      <c r="P21" s="4">
        <v>29</v>
      </c>
      <c r="Q21" s="30">
        <f t="shared" si="1"/>
        <v>0.10143626570915619</v>
      </c>
      <c r="R21" s="30">
        <f t="shared" si="2"/>
        <v>0</v>
      </c>
      <c r="S21" s="30">
        <f t="shared" si="3"/>
        <v>2.8128031037827354E-2</v>
      </c>
      <c r="T21" s="30">
        <f t="shared" si="4"/>
        <v>0</v>
      </c>
      <c r="U21" s="12">
        <v>0</v>
      </c>
      <c r="V21" s="12">
        <v>0</v>
      </c>
      <c r="W21" s="12">
        <f t="shared" si="5"/>
        <v>100</v>
      </c>
      <c r="X21" s="12">
        <f t="shared" si="6"/>
        <v>100</v>
      </c>
    </row>
    <row r="22" spans="2:24" x14ac:dyDescent="0.25">
      <c r="B22" s="29">
        <v>44299</v>
      </c>
      <c r="C22" s="12">
        <v>340.31</v>
      </c>
      <c r="D22" s="12">
        <v>370.65933333333334</v>
      </c>
      <c r="E22" s="12">
        <v>361.75633333333332</v>
      </c>
      <c r="F22" s="12">
        <v>379.5623333333333</v>
      </c>
      <c r="G22" s="12">
        <v>0</v>
      </c>
      <c r="H22" s="12">
        <v>0</v>
      </c>
      <c r="I22" s="12">
        <v>0</v>
      </c>
      <c r="J22" s="4">
        <v>1106</v>
      </c>
      <c r="K22" s="4">
        <v>855</v>
      </c>
      <c r="L22" s="4">
        <v>0</v>
      </c>
      <c r="M22" s="4">
        <v>0</v>
      </c>
      <c r="N22" s="30">
        <f t="shared" si="0"/>
        <v>0</v>
      </c>
      <c r="O22" s="4">
        <v>106</v>
      </c>
      <c r="P22" s="4">
        <v>26</v>
      </c>
      <c r="Q22" s="30">
        <f t="shared" si="1"/>
        <v>9.5840867992766726E-2</v>
      </c>
      <c r="R22" s="30">
        <f t="shared" si="2"/>
        <v>0</v>
      </c>
      <c r="S22" s="30">
        <f t="shared" si="3"/>
        <v>3.0409356725146199E-2</v>
      </c>
      <c r="T22" s="30">
        <f t="shared" si="4"/>
        <v>0</v>
      </c>
      <c r="U22" s="12">
        <v>0</v>
      </c>
      <c r="V22" s="12">
        <v>0</v>
      </c>
      <c r="W22" s="12">
        <f t="shared" si="5"/>
        <v>100</v>
      </c>
      <c r="X22" s="12">
        <f t="shared" si="6"/>
        <v>100</v>
      </c>
    </row>
    <row r="23" spans="2:24" x14ac:dyDescent="0.25">
      <c r="B23" s="29">
        <v>44300</v>
      </c>
      <c r="C23" s="12">
        <v>413.1112</v>
      </c>
      <c r="D23" s="12">
        <v>357.24333333333334</v>
      </c>
      <c r="E23" s="12">
        <v>311.14599999999996</v>
      </c>
      <c r="F23" s="12">
        <v>403.34066666666666</v>
      </c>
      <c r="G23" s="12">
        <v>0</v>
      </c>
      <c r="H23" s="12">
        <v>0</v>
      </c>
      <c r="I23" s="12">
        <v>0</v>
      </c>
      <c r="J23" s="4">
        <v>1017</v>
      </c>
      <c r="K23" s="4">
        <v>855</v>
      </c>
      <c r="L23" s="4">
        <v>0</v>
      </c>
      <c r="M23" s="4">
        <v>0</v>
      </c>
      <c r="N23" s="30">
        <f t="shared" si="0"/>
        <v>0</v>
      </c>
      <c r="O23" s="4">
        <v>96</v>
      </c>
      <c r="P23" s="4">
        <v>12</v>
      </c>
      <c r="Q23" s="30">
        <f t="shared" si="1"/>
        <v>9.4395280235988199E-2</v>
      </c>
      <c r="R23" s="30">
        <f t="shared" si="2"/>
        <v>0</v>
      </c>
      <c r="S23" s="30">
        <f t="shared" si="3"/>
        <v>1.4035087719298246E-2</v>
      </c>
      <c r="T23" s="30">
        <f t="shared" si="4"/>
        <v>0</v>
      </c>
      <c r="U23" s="12">
        <v>0</v>
      </c>
      <c r="V23" s="12">
        <v>0</v>
      </c>
      <c r="W23" s="12">
        <f t="shared" si="5"/>
        <v>100</v>
      </c>
      <c r="X23" s="12">
        <f t="shared" si="6"/>
        <v>100</v>
      </c>
    </row>
    <row r="24" spans="2:24" x14ac:dyDescent="0.25">
      <c r="B24" s="19">
        <v>44301</v>
      </c>
      <c r="C24" s="12">
        <v>340.26814285714289</v>
      </c>
      <c r="D24" s="12">
        <v>274.13420000000002</v>
      </c>
      <c r="E24" s="12">
        <v>307.33500000000004</v>
      </c>
      <c r="F24" s="12">
        <v>224.333</v>
      </c>
      <c r="G24" s="12">
        <v>0</v>
      </c>
      <c r="H24" s="12">
        <v>0</v>
      </c>
      <c r="I24" s="12">
        <v>0</v>
      </c>
      <c r="J24" s="4">
        <v>1029</v>
      </c>
      <c r="K24" s="4">
        <v>840</v>
      </c>
      <c r="L24" s="4">
        <v>0</v>
      </c>
      <c r="M24" s="4">
        <v>0</v>
      </c>
      <c r="N24" s="30">
        <f t="shared" si="0"/>
        <v>0</v>
      </c>
      <c r="O24" s="4">
        <v>96</v>
      </c>
      <c r="P24" s="4">
        <v>12</v>
      </c>
      <c r="Q24" s="30">
        <f t="shared" si="1"/>
        <v>9.3294460641399415E-2</v>
      </c>
      <c r="R24" s="30">
        <f t="shared" si="2"/>
        <v>0</v>
      </c>
      <c r="S24" s="30">
        <f t="shared" si="3"/>
        <v>1.4285714285714285E-2</v>
      </c>
      <c r="T24" s="30">
        <f t="shared" si="4"/>
        <v>0</v>
      </c>
      <c r="U24" s="12">
        <v>0</v>
      </c>
      <c r="V24" s="12">
        <v>0</v>
      </c>
      <c r="W24" s="12">
        <f t="shared" si="5"/>
        <v>100</v>
      </c>
      <c r="X24" s="12">
        <f t="shared" si="6"/>
        <v>100</v>
      </c>
    </row>
    <row r="25" spans="2:24" x14ac:dyDescent="0.25">
      <c r="B25" s="19">
        <v>44302</v>
      </c>
      <c r="C25" s="12">
        <v>2933.2201666666665</v>
      </c>
      <c r="D25" s="12">
        <v>4066.8186666666666</v>
      </c>
      <c r="E25" s="12">
        <v>5965.5095000000001</v>
      </c>
      <c r="F25" s="12">
        <v>269.43700000000001</v>
      </c>
      <c r="G25" s="12">
        <v>0</v>
      </c>
      <c r="H25" s="12">
        <v>0</v>
      </c>
      <c r="I25" s="12">
        <v>0</v>
      </c>
      <c r="J25" s="4">
        <v>1101</v>
      </c>
      <c r="K25" s="4">
        <v>1140</v>
      </c>
      <c r="L25" s="4">
        <v>9</v>
      </c>
      <c r="M25" s="4">
        <v>0</v>
      </c>
      <c r="N25" s="30">
        <f t="shared" si="0"/>
        <v>0</v>
      </c>
      <c r="O25" s="4">
        <v>214</v>
      </c>
      <c r="P25" s="4">
        <v>133</v>
      </c>
      <c r="Q25" s="30">
        <f t="shared" si="1"/>
        <v>0.1943687556766576</v>
      </c>
      <c r="R25" s="30">
        <f t="shared" si="2"/>
        <v>8.1743869209809257E-3</v>
      </c>
      <c r="S25" s="30">
        <f t="shared" si="3"/>
        <v>0.11666666666666667</v>
      </c>
      <c r="T25" s="30">
        <f t="shared" si="4"/>
        <v>0</v>
      </c>
      <c r="U25" s="12">
        <v>0</v>
      </c>
      <c r="V25" s="12">
        <v>0</v>
      </c>
      <c r="W25" s="12">
        <f t="shared" si="5"/>
        <v>100</v>
      </c>
      <c r="X25" s="12">
        <f t="shared" si="6"/>
        <v>100</v>
      </c>
    </row>
    <row r="26" spans="2:24" x14ac:dyDescent="0.25">
      <c r="B26" s="29">
        <v>44303</v>
      </c>
      <c r="C26" s="12">
        <v>292.17190909090908</v>
      </c>
      <c r="D26" s="12">
        <v>333.29399999999998</v>
      </c>
      <c r="E26" s="12">
        <v>287.37225000000001</v>
      </c>
      <c r="F26" s="12">
        <v>394.52299999999997</v>
      </c>
      <c r="G26" s="12">
        <v>0</v>
      </c>
      <c r="H26" s="12">
        <v>0</v>
      </c>
      <c r="I26" s="12">
        <v>0</v>
      </c>
      <c r="J26" s="4">
        <v>1197</v>
      </c>
      <c r="K26" s="4">
        <v>831</v>
      </c>
      <c r="L26" s="4">
        <v>0</v>
      </c>
      <c r="M26" s="4">
        <v>0</v>
      </c>
      <c r="N26" s="30">
        <f t="shared" si="0"/>
        <v>0</v>
      </c>
      <c r="O26" s="4">
        <v>99</v>
      </c>
      <c r="P26" s="4">
        <v>15</v>
      </c>
      <c r="Q26" s="30">
        <f t="shared" si="1"/>
        <v>8.2706766917293228E-2</v>
      </c>
      <c r="R26" s="30">
        <f t="shared" si="2"/>
        <v>0</v>
      </c>
      <c r="S26" s="30">
        <f t="shared" si="3"/>
        <v>1.8050541516245487E-2</v>
      </c>
      <c r="T26" s="30">
        <f t="shared" si="4"/>
        <v>0</v>
      </c>
      <c r="U26" s="12">
        <v>0</v>
      </c>
      <c r="V26" s="12">
        <v>0</v>
      </c>
      <c r="W26" s="12">
        <f t="shared" si="5"/>
        <v>100</v>
      </c>
      <c r="X26" s="12">
        <f t="shared" si="6"/>
        <v>100</v>
      </c>
    </row>
    <row r="27" spans="2:24" x14ac:dyDescent="0.25">
      <c r="B27" s="29">
        <v>44304</v>
      </c>
      <c r="C27" s="12">
        <v>398.74354545454548</v>
      </c>
      <c r="D27" s="12">
        <v>360.60171428571431</v>
      </c>
      <c r="E27" s="12">
        <v>308.19124999999997</v>
      </c>
      <c r="F27" s="12">
        <v>430.48233333333337</v>
      </c>
      <c r="G27" s="12">
        <v>0</v>
      </c>
      <c r="H27" s="12">
        <v>0</v>
      </c>
      <c r="I27" s="12">
        <v>0</v>
      </c>
      <c r="J27" s="4">
        <v>3057</v>
      </c>
      <c r="K27" s="4">
        <v>1186</v>
      </c>
      <c r="L27" s="4">
        <v>0</v>
      </c>
      <c r="M27" s="4">
        <v>0</v>
      </c>
      <c r="N27" s="30">
        <f t="shared" si="0"/>
        <v>0</v>
      </c>
      <c r="O27" s="4">
        <v>98</v>
      </c>
      <c r="P27" s="4">
        <v>15</v>
      </c>
      <c r="Q27" s="30">
        <f t="shared" si="1"/>
        <v>3.205757278377494E-2</v>
      </c>
      <c r="R27" s="30">
        <f t="shared" si="2"/>
        <v>0</v>
      </c>
      <c r="S27" s="30">
        <f t="shared" si="3"/>
        <v>1.2647554806070826E-2</v>
      </c>
      <c r="T27" s="30">
        <f t="shared" si="4"/>
        <v>0</v>
      </c>
      <c r="U27" s="12">
        <v>0</v>
      </c>
      <c r="V27" s="12">
        <v>0</v>
      </c>
      <c r="W27" s="12">
        <f t="shared" si="5"/>
        <v>100</v>
      </c>
      <c r="X27" s="12">
        <f t="shared" si="6"/>
        <v>100</v>
      </c>
    </row>
    <row r="28" spans="2:24" x14ac:dyDescent="0.25">
      <c r="B28" s="29">
        <v>44305</v>
      </c>
      <c r="C28" s="12">
        <v>330.37090000000001</v>
      </c>
      <c r="D28" s="12">
        <v>366.26050000000004</v>
      </c>
      <c r="E28" s="12">
        <v>334.11233333333331</v>
      </c>
      <c r="F28" s="12">
        <v>398.4086666666667</v>
      </c>
      <c r="G28" s="12">
        <v>0</v>
      </c>
      <c r="H28" s="12">
        <v>0</v>
      </c>
      <c r="I28" s="12">
        <v>0</v>
      </c>
      <c r="J28" s="4">
        <v>1693</v>
      </c>
      <c r="K28" s="4">
        <v>1220</v>
      </c>
      <c r="L28" s="4">
        <v>0</v>
      </c>
      <c r="M28" s="4">
        <v>0</v>
      </c>
      <c r="N28" s="30">
        <f t="shared" si="0"/>
        <v>0</v>
      </c>
      <c r="O28" s="4">
        <v>100</v>
      </c>
      <c r="P28" s="4">
        <v>12</v>
      </c>
      <c r="Q28" s="30">
        <f t="shared" si="1"/>
        <v>5.9066745422327233E-2</v>
      </c>
      <c r="R28" s="30">
        <f t="shared" si="2"/>
        <v>0</v>
      </c>
      <c r="S28" s="30">
        <f t="shared" si="3"/>
        <v>9.8360655737704927E-3</v>
      </c>
      <c r="T28" s="30">
        <f t="shared" si="4"/>
        <v>0</v>
      </c>
      <c r="U28" s="12">
        <v>0</v>
      </c>
      <c r="V28" s="12">
        <v>0</v>
      </c>
      <c r="W28" s="12">
        <f t="shared" si="5"/>
        <v>100</v>
      </c>
      <c r="X28" s="12">
        <f t="shared" si="6"/>
        <v>100</v>
      </c>
    </row>
    <row r="29" spans="2:24" x14ac:dyDescent="0.25">
      <c r="B29" s="29">
        <v>44306</v>
      </c>
      <c r="C29" s="12">
        <v>324.6223333333333</v>
      </c>
      <c r="D29" s="12">
        <v>358.70685714285713</v>
      </c>
      <c r="E29" s="12">
        <v>287.48700000000002</v>
      </c>
      <c r="F29" s="12">
        <v>453.66666666666669</v>
      </c>
      <c r="G29" s="12">
        <v>0</v>
      </c>
      <c r="H29" s="12">
        <v>0</v>
      </c>
      <c r="I29" s="12">
        <v>0</v>
      </c>
      <c r="J29" s="4">
        <v>1180</v>
      </c>
      <c r="K29" s="4">
        <v>1054</v>
      </c>
      <c r="L29" s="4">
        <v>0</v>
      </c>
      <c r="M29" s="4">
        <v>0</v>
      </c>
      <c r="N29" s="30">
        <f t="shared" si="0"/>
        <v>0</v>
      </c>
      <c r="O29" s="4">
        <v>104</v>
      </c>
      <c r="P29" s="4">
        <v>12</v>
      </c>
      <c r="Q29" s="30">
        <f t="shared" si="1"/>
        <v>8.8135593220338981E-2</v>
      </c>
      <c r="R29" s="30">
        <f t="shared" si="2"/>
        <v>0</v>
      </c>
      <c r="S29" s="30">
        <f t="shared" si="3"/>
        <v>1.1385199240986717E-2</v>
      </c>
      <c r="T29" s="30">
        <f t="shared" si="4"/>
        <v>0</v>
      </c>
      <c r="U29" s="12">
        <v>0</v>
      </c>
      <c r="V29" s="12">
        <v>0</v>
      </c>
      <c r="W29" s="12">
        <f t="shared" si="5"/>
        <v>100</v>
      </c>
      <c r="X29" s="12">
        <f t="shared" si="6"/>
        <v>100</v>
      </c>
    </row>
    <row r="30" spans="2:24" x14ac:dyDescent="0.25">
      <c r="B30" s="29">
        <v>44307</v>
      </c>
      <c r="C30" s="12">
        <v>353.02950000000004</v>
      </c>
      <c r="D30" s="12">
        <v>398.0408333333333</v>
      </c>
      <c r="E30" s="12">
        <v>393.85099999999994</v>
      </c>
      <c r="F30" s="12">
        <v>402.23066666666665</v>
      </c>
      <c r="G30" s="12">
        <v>0</v>
      </c>
      <c r="H30" s="12">
        <v>0</v>
      </c>
      <c r="I30" s="12">
        <v>0</v>
      </c>
      <c r="J30" s="4">
        <v>1137</v>
      </c>
      <c r="K30" s="4">
        <v>935</v>
      </c>
      <c r="L30" s="4">
        <v>0</v>
      </c>
      <c r="M30" s="4">
        <v>0</v>
      </c>
      <c r="N30" s="30">
        <f t="shared" si="0"/>
        <v>0</v>
      </c>
      <c r="O30" s="4">
        <v>107</v>
      </c>
      <c r="P30" s="4">
        <v>12</v>
      </c>
      <c r="Q30" s="30">
        <f t="shared" si="1"/>
        <v>9.4107299912049247E-2</v>
      </c>
      <c r="R30" s="30">
        <f t="shared" si="2"/>
        <v>0</v>
      </c>
      <c r="S30" s="30">
        <f t="shared" si="3"/>
        <v>1.2834224598930482E-2</v>
      </c>
      <c r="T30" s="30">
        <f t="shared" si="4"/>
        <v>0</v>
      </c>
      <c r="U30" s="12">
        <v>0</v>
      </c>
      <c r="V30" s="12">
        <v>0</v>
      </c>
      <c r="W30" s="12">
        <f t="shared" si="5"/>
        <v>100</v>
      </c>
      <c r="X30" s="12">
        <f t="shared" si="6"/>
        <v>100</v>
      </c>
    </row>
    <row r="31" spans="2:24" x14ac:dyDescent="0.25">
      <c r="B31" s="19">
        <v>44308</v>
      </c>
      <c r="C31" s="12">
        <v>316.41871428571432</v>
      </c>
      <c r="D31" s="12">
        <v>302.08825000000002</v>
      </c>
      <c r="E31" s="12">
        <v>374.31950000000001</v>
      </c>
      <c r="F31" s="12">
        <v>229.857</v>
      </c>
      <c r="G31" s="12">
        <v>0</v>
      </c>
      <c r="H31" s="12">
        <v>0</v>
      </c>
      <c r="I31" s="12">
        <v>0</v>
      </c>
      <c r="J31" s="4">
        <v>967</v>
      </c>
      <c r="K31" s="4">
        <v>997</v>
      </c>
      <c r="L31" s="4">
        <v>0</v>
      </c>
      <c r="M31" s="4">
        <v>0</v>
      </c>
      <c r="N31" s="30">
        <f t="shared" si="0"/>
        <v>0</v>
      </c>
      <c r="O31" s="4">
        <v>113</v>
      </c>
      <c r="P31" s="4">
        <v>13</v>
      </c>
      <c r="Q31" s="30">
        <f t="shared" si="1"/>
        <v>0.11685625646328852</v>
      </c>
      <c r="R31" s="30">
        <f t="shared" si="2"/>
        <v>0</v>
      </c>
      <c r="S31" s="30">
        <f t="shared" si="3"/>
        <v>1.3039117352056168E-2</v>
      </c>
      <c r="T31" s="30">
        <f t="shared" si="4"/>
        <v>0</v>
      </c>
      <c r="U31" s="12">
        <v>0</v>
      </c>
      <c r="V31" s="12">
        <v>0</v>
      </c>
      <c r="W31" s="12">
        <f t="shared" si="5"/>
        <v>100</v>
      </c>
      <c r="X31" s="12">
        <f t="shared" si="6"/>
        <v>100</v>
      </c>
    </row>
    <row r="32" spans="2:24" x14ac:dyDescent="0.25">
      <c r="B32" s="19">
        <v>44309</v>
      </c>
      <c r="C32" s="12">
        <v>261.34649999999999</v>
      </c>
      <c r="D32" s="12">
        <v>445.91880000000003</v>
      </c>
      <c r="E32" s="12">
        <v>362.49700000000001</v>
      </c>
      <c r="F32" s="12">
        <v>501.5333333333333</v>
      </c>
      <c r="G32" s="12">
        <v>0</v>
      </c>
      <c r="H32" s="12">
        <v>0</v>
      </c>
      <c r="I32" s="12">
        <v>0</v>
      </c>
      <c r="J32" s="4">
        <v>942</v>
      </c>
      <c r="K32" s="4">
        <v>966</v>
      </c>
      <c r="L32" s="4">
        <v>0</v>
      </c>
      <c r="M32" s="4">
        <v>0</v>
      </c>
      <c r="N32" s="30">
        <f t="shared" si="0"/>
        <v>0</v>
      </c>
      <c r="O32" s="4">
        <v>113</v>
      </c>
      <c r="P32" s="4">
        <v>13</v>
      </c>
      <c r="Q32" s="30">
        <f t="shared" si="1"/>
        <v>0.11995753715498939</v>
      </c>
      <c r="R32" s="30">
        <f t="shared" si="2"/>
        <v>0</v>
      </c>
      <c r="S32" s="30">
        <f t="shared" si="3"/>
        <v>1.3457556935817806E-2</v>
      </c>
      <c r="T32" s="30">
        <f t="shared" si="4"/>
        <v>0</v>
      </c>
      <c r="U32" s="12">
        <v>0</v>
      </c>
      <c r="V32" s="12">
        <v>0</v>
      </c>
      <c r="W32" s="12">
        <f t="shared" si="5"/>
        <v>100</v>
      </c>
      <c r="X32" s="12">
        <f t="shared" si="6"/>
        <v>100</v>
      </c>
    </row>
    <row r="33" spans="2:24" x14ac:dyDescent="0.25">
      <c r="B33" s="29">
        <v>44310</v>
      </c>
      <c r="C33" s="12">
        <v>431.55436363636358</v>
      </c>
      <c r="D33" s="12">
        <v>360.51714285714286</v>
      </c>
      <c r="E33" s="12">
        <v>339.89799999999997</v>
      </c>
      <c r="F33" s="12">
        <v>388.00933333333336</v>
      </c>
      <c r="G33" s="12">
        <v>0</v>
      </c>
      <c r="H33" s="12">
        <v>0</v>
      </c>
      <c r="I33" s="12">
        <v>0</v>
      </c>
      <c r="J33" s="4">
        <v>1154</v>
      </c>
      <c r="K33" s="4">
        <v>1120</v>
      </c>
      <c r="L33" s="4">
        <v>0</v>
      </c>
      <c r="M33" s="4">
        <v>0</v>
      </c>
      <c r="N33" s="30">
        <f t="shared" si="0"/>
        <v>0</v>
      </c>
      <c r="O33" s="4">
        <v>115</v>
      </c>
      <c r="P33" s="4">
        <v>15</v>
      </c>
      <c r="Q33" s="30">
        <f t="shared" si="1"/>
        <v>9.965337954939342E-2</v>
      </c>
      <c r="R33" s="30">
        <f t="shared" si="2"/>
        <v>0</v>
      </c>
      <c r="S33" s="30">
        <f t="shared" si="3"/>
        <v>1.3392857142857142E-2</v>
      </c>
      <c r="T33" s="30">
        <f t="shared" si="4"/>
        <v>0</v>
      </c>
      <c r="U33" s="12">
        <v>0</v>
      </c>
      <c r="V33" s="12">
        <v>0</v>
      </c>
      <c r="W33" s="12">
        <f t="shared" si="5"/>
        <v>100</v>
      </c>
      <c r="X33" s="12">
        <f t="shared" si="6"/>
        <v>100</v>
      </c>
    </row>
    <row r="34" spans="2:24" x14ac:dyDescent="0.25">
      <c r="B34" s="29">
        <v>44311</v>
      </c>
      <c r="C34" s="12">
        <v>285.88137499999999</v>
      </c>
      <c r="D34" s="12">
        <v>268.82375000000002</v>
      </c>
      <c r="E34" s="12">
        <v>336.51549999999997</v>
      </c>
      <c r="F34" s="12">
        <v>201.13200000000001</v>
      </c>
      <c r="G34" s="12">
        <v>0</v>
      </c>
      <c r="H34" s="12">
        <v>0</v>
      </c>
      <c r="I34" s="12">
        <v>0</v>
      </c>
      <c r="J34" s="4">
        <v>937</v>
      </c>
      <c r="K34" s="4">
        <v>836</v>
      </c>
      <c r="L34" s="4">
        <v>0</v>
      </c>
      <c r="M34" s="4">
        <v>0</v>
      </c>
      <c r="N34" s="30">
        <f t="shared" si="0"/>
        <v>0</v>
      </c>
      <c r="O34" s="4">
        <v>112</v>
      </c>
      <c r="P34" s="4">
        <v>12</v>
      </c>
      <c r="Q34" s="30">
        <f t="shared" si="1"/>
        <v>0.11953041622198506</v>
      </c>
      <c r="R34" s="30">
        <f t="shared" si="2"/>
        <v>0</v>
      </c>
      <c r="S34" s="30">
        <f t="shared" si="3"/>
        <v>1.4354066985645933E-2</v>
      </c>
      <c r="T34" s="30">
        <f t="shared" si="4"/>
        <v>0</v>
      </c>
      <c r="U34" s="12">
        <v>0</v>
      </c>
      <c r="V34" s="12">
        <v>0</v>
      </c>
      <c r="W34" s="12">
        <f t="shared" si="5"/>
        <v>100</v>
      </c>
      <c r="X34" s="12">
        <f t="shared" si="6"/>
        <v>100</v>
      </c>
    </row>
    <row r="35" spans="2:24" x14ac:dyDescent="0.25">
      <c r="B35" s="29">
        <v>44312</v>
      </c>
      <c r="C35" s="12">
        <v>344.34130769230768</v>
      </c>
      <c r="D35" s="12">
        <v>432.63287500000001</v>
      </c>
      <c r="E35" s="12">
        <v>436.93460000000005</v>
      </c>
      <c r="F35" s="12">
        <v>425.46333333333331</v>
      </c>
      <c r="G35" s="12">
        <v>0</v>
      </c>
      <c r="H35" s="12">
        <v>0</v>
      </c>
      <c r="I35" s="12">
        <v>0</v>
      </c>
      <c r="J35" s="4">
        <v>1180</v>
      </c>
      <c r="K35" s="4">
        <v>1018</v>
      </c>
      <c r="L35" s="4">
        <v>0</v>
      </c>
      <c r="M35" s="4">
        <v>0</v>
      </c>
      <c r="N35" s="30">
        <f t="shared" si="0"/>
        <v>0</v>
      </c>
      <c r="O35" s="4">
        <v>117</v>
      </c>
      <c r="P35" s="4">
        <v>15</v>
      </c>
      <c r="Q35" s="30">
        <f t="shared" si="1"/>
        <v>9.9152542372881361E-2</v>
      </c>
      <c r="R35" s="30">
        <f t="shared" si="2"/>
        <v>0</v>
      </c>
      <c r="S35" s="30">
        <f t="shared" si="3"/>
        <v>1.4734774066797643E-2</v>
      </c>
      <c r="T35" s="30">
        <f t="shared" si="4"/>
        <v>0</v>
      </c>
      <c r="U35" s="12">
        <v>0</v>
      </c>
      <c r="V35" s="12">
        <v>0</v>
      </c>
      <c r="W35" s="12">
        <f t="shared" si="5"/>
        <v>100</v>
      </c>
      <c r="X35" s="12">
        <f t="shared" si="6"/>
        <v>100</v>
      </c>
    </row>
    <row r="36" spans="2:24" x14ac:dyDescent="0.25">
      <c r="B36" s="29">
        <v>44313</v>
      </c>
      <c r="C36" s="12">
        <v>327.91863636363632</v>
      </c>
      <c r="D36" s="12">
        <v>317.13557142857144</v>
      </c>
      <c r="E36" s="12">
        <v>268.23649999999998</v>
      </c>
      <c r="F36" s="12">
        <v>382.33433333333329</v>
      </c>
      <c r="G36" s="12">
        <v>0</v>
      </c>
      <c r="H36" s="12">
        <v>0</v>
      </c>
      <c r="I36" s="12">
        <v>0</v>
      </c>
      <c r="J36" s="4">
        <v>1158</v>
      </c>
      <c r="K36" s="4">
        <v>1064</v>
      </c>
      <c r="L36" s="4">
        <v>0</v>
      </c>
      <c r="M36" s="4">
        <v>0</v>
      </c>
      <c r="N36" s="30">
        <f t="shared" si="0"/>
        <v>0</v>
      </c>
      <c r="O36" s="4">
        <v>116</v>
      </c>
      <c r="P36" s="4">
        <v>16</v>
      </c>
      <c r="Q36" s="30">
        <f t="shared" si="1"/>
        <v>0.1001727115716753</v>
      </c>
      <c r="R36" s="30">
        <f t="shared" si="2"/>
        <v>0</v>
      </c>
      <c r="S36" s="30">
        <f t="shared" si="3"/>
        <v>1.5037593984962405E-2</v>
      </c>
      <c r="T36" s="30">
        <f t="shared" si="4"/>
        <v>0</v>
      </c>
      <c r="U36" s="12">
        <v>0</v>
      </c>
      <c r="V36" s="12">
        <v>0</v>
      </c>
      <c r="W36" s="12">
        <f t="shared" si="5"/>
        <v>100</v>
      </c>
      <c r="X36" s="12">
        <f t="shared" si="6"/>
        <v>100</v>
      </c>
    </row>
    <row r="37" spans="2:24" x14ac:dyDescent="0.25">
      <c r="B37" s="29">
        <v>44314</v>
      </c>
      <c r="C37" s="12">
        <v>323.05630000000002</v>
      </c>
      <c r="D37" s="12">
        <v>365.83500000000004</v>
      </c>
      <c r="E37" s="12">
        <v>303.01933333333335</v>
      </c>
      <c r="F37" s="12">
        <v>428.65066666666667</v>
      </c>
      <c r="G37" s="12">
        <v>0</v>
      </c>
      <c r="H37" s="12">
        <v>0</v>
      </c>
      <c r="I37" s="12">
        <v>0</v>
      </c>
      <c r="J37" s="4">
        <v>1178</v>
      </c>
      <c r="K37" s="4">
        <v>1090</v>
      </c>
      <c r="L37" s="4">
        <v>0</v>
      </c>
      <c r="M37" s="4">
        <v>1</v>
      </c>
      <c r="N37" s="30">
        <f t="shared" si="0"/>
        <v>9.1743119266055051E-4</v>
      </c>
      <c r="O37" s="4">
        <v>137</v>
      </c>
      <c r="P37" s="4">
        <v>44</v>
      </c>
      <c r="Q37" s="30">
        <f t="shared" si="1"/>
        <v>0.11629881154499151</v>
      </c>
      <c r="R37" s="30">
        <f t="shared" si="2"/>
        <v>0</v>
      </c>
      <c r="S37" s="30">
        <f t="shared" si="3"/>
        <v>4.0366972477064222E-2</v>
      </c>
      <c r="T37" s="30">
        <f t="shared" si="4"/>
        <v>8.4167999326656008E-7</v>
      </c>
      <c r="U37" s="12">
        <v>0</v>
      </c>
      <c r="V37" s="12">
        <v>0</v>
      </c>
      <c r="W37" s="12">
        <f t="shared" si="5"/>
        <v>100</v>
      </c>
      <c r="X37" s="12">
        <f t="shared" si="6"/>
        <v>100</v>
      </c>
    </row>
    <row r="38" spans="2:24" x14ac:dyDescent="0.25">
      <c r="B38" s="19">
        <v>44315</v>
      </c>
      <c r="C38" s="12">
        <v>261.08562499999999</v>
      </c>
      <c r="D38" s="12">
        <v>446.32260000000008</v>
      </c>
      <c r="E38" s="12">
        <v>362.30650000000003</v>
      </c>
      <c r="F38" s="12">
        <v>502.33333333333331</v>
      </c>
      <c r="G38" s="12">
        <v>0</v>
      </c>
      <c r="H38" s="12">
        <v>0</v>
      </c>
      <c r="I38" s="12">
        <v>0</v>
      </c>
      <c r="J38" s="4">
        <v>976</v>
      </c>
      <c r="K38" s="4">
        <v>1009</v>
      </c>
      <c r="L38" s="4">
        <v>0</v>
      </c>
      <c r="M38" s="4">
        <v>0</v>
      </c>
      <c r="N38" s="30">
        <f t="shared" si="0"/>
        <v>0</v>
      </c>
      <c r="O38" s="4">
        <v>112</v>
      </c>
      <c r="P38" s="4">
        <v>12</v>
      </c>
      <c r="Q38" s="30">
        <f t="shared" si="1"/>
        <v>0.11475409836065574</v>
      </c>
      <c r="R38" s="30">
        <f t="shared" si="2"/>
        <v>0</v>
      </c>
      <c r="S38" s="30">
        <f t="shared" si="3"/>
        <v>1.1892963330029732E-2</v>
      </c>
      <c r="T38" s="30">
        <f t="shared" si="4"/>
        <v>0</v>
      </c>
      <c r="U38" s="12">
        <v>0</v>
      </c>
      <c r="V38" s="12">
        <v>0</v>
      </c>
      <c r="W38" s="12">
        <f t="shared" si="5"/>
        <v>100</v>
      </c>
      <c r="X38" s="12">
        <f t="shared" si="6"/>
        <v>100</v>
      </c>
    </row>
    <row r="39" spans="2:24" x14ac:dyDescent="0.25">
      <c r="B39" s="19">
        <v>44316</v>
      </c>
      <c r="C39" s="12">
        <v>374.37177777777777</v>
      </c>
      <c r="D39" s="12">
        <v>339.78983333333332</v>
      </c>
      <c r="E39" s="12">
        <v>376.68474999999995</v>
      </c>
      <c r="F39" s="12">
        <v>266</v>
      </c>
      <c r="G39" s="12">
        <v>0</v>
      </c>
      <c r="H39" s="12">
        <v>0</v>
      </c>
      <c r="I39" s="12">
        <v>0</v>
      </c>
      <c r="J39" s="4">
        <v>1010</v>
      </c>
      <c r="K39" s="4">
        <v>1041</v>
      </c>
      <c r="L39" s="4">
        <v>1</v>
      </c>
      <c r="M39" s="4">
        <v>0</v>
      </c>
      <c r="N39" s="30">
        <f t="shared" si="0"/>
        <v>0</v>
      </c>
      <c r="O39" s="4">
        <v>113</v>
      </c>
      <c r="P39" s="4">
        <v>14</v>
      </c>
      <c r="Q39" s="30">
        <f t="shared" si="1"/>
        <v>0.11188118811881188</v>
      </c>
      <c r="R39" s="30">
        <f t="shared" si="2"/>
        <v>9.9009900990099011E-4</v>
      </c>
      <c r="S39" s="30">
        <f t="shared" si="3"/>
        <v>1.3448607108549471E-2</v>
      </c>
      <c r="T39" s="30">
        <f t="shared" si="4"/>
        <v>0</v>
      </c>
      <c r="U39" s="12">
        <v>0</v>
      </c>
      <c r="V39" s="12">
        <v>0</v>
      </c>
      <c r="W39" s="12">
        <f t="shared" si="5"/>
        <v>100</v>
      </c>
      <c r="X39" s="12">
        <f t="shared" si="6"/>
        <v>100</v>
      </c>
    </row>
    <row r="40" spans="2:24" x14ac:dyDescent="0.25">
      <c r="B40" s="14" t="s">
        <v>2</v>
      </c>
      <c r="C40" s="15">
        <v>113770.76299999998</v>
      </c>
      <c r="D40" s="15">
        <v>80492.613999999987</v>
      </c>
      <c r="E40" s="15">
        <v>48079.95</v>
      </c>
      <c r="F40" s="15">
        <v>7897.2000000000007</v>
      </c>
      <c r="G40" s="15">
        <v>0</v>
      </c>
      <c r="H40" s="15">
        <v>0</v>
      </c>
      <c r="I40" s="15">
        <v>0</v>
      </c>
      <c r="J40" s="15">
        <v>33949</v>
      </c>
      <c r="K40" s="15">
        <v>29100</v>
      </c>
      <c r="L40" s="15">
        <v>13</v>
      </c>
      <c r="M40" s="15">
        <v>13</v>
      </c>
      <c r="N40" s="16" t="s">
        <v>34</v>
      </c>
      <c r="O40" s="15">
        <v>3303</v>
      </c>
      <c r="P40" s="15">
        <v>612</v>
      </c>
      <c r="Q40" s="16" t="s">
        <v>34</v>
      </c>
      <c r="R40" s="16" t="s">
        <v>34</v>
      </c>
      <c r="S40" s="16" t="s">
        <v>34</v>
      </c>
      <c r="T40" s="16" t="s">
        <v>34</v>
      </c>
      <c r="U40" s="16" t="s">
        <v>34</v>
      </c>
      <c r="V40" s="16" t="s">
        <v>34</v>
      </c>
      <c r="W40" s="16" t="s">
        <v>34</v>
      </c>
      <c r="X40" s="16" t="s">
        <v>34</v>
      </c>
    </row>
    <row r="41" spans="2:24" ht="25.5" x14ac:dyDescent="0.25">
      <c r="B41" s="18" t="s">
        <v>3</v>
      </c>
      <c r="C41" s="17">
        <v>458.44058385309131</v>
      </c>
      <c r="D41" s="17">
        <v>559.26199718253952</v>
      </c>
      <c r="E41" s="17">
        <v>649.15614222222223</v>
      </c>
      <c r="F41" s="17">
        <v>394.46163333333334</v>
      </c>
      <c r="G41" s="17">
        <v>0</v>
      </c>
      <c r="H41" s="17">
        <v>0</v>
      </c>
      <c r="I41" s="17">
        <v>0</v>
      </c>
      <c r="J41" s="17">
        <v>1131.6333333333334</v>
      </c>
      <c r="K41" s="17">
        <v>970</v>
      </c>
      <c r="L41" s="17">
        <v>0.43333333333333335</v>
      </c>
      <c r="M41" s="17">
        <v>0.43333333333333335</v>
      </c>
      <c r="N41" s="31">
        <f>AVERAGE(N10:N39)</f>
        <v>4.6155335999639784E-4</v>
      </c>
      <c r="O41" s="17">
        <v>110.1</v>
      </c>
      <c r="P41" s="17">
        <v>20.399999999999999</v>
      </c>
      <c r="Q41" s="31">
        <f t="shared" ref="Q41:X41" si="7">AVERAGE(Q10:Q39)</f>
        <v>0.10312245086767904</v>
      </c>
      <c r="R41" s="31">
        <f t="shared" si="7"/>
        <v>4.2069023763461992E-4</v>
      </c>
      <c r="S41" s="31">
        <f t="shared" si="7"/>
        <v>2.0642114446139653E-2</v>
      </c>
      <c r="T41" s="31">
        <f t="shared" si="7"/>
        <v>4.9923468862983598E-7</v>
      </c>
      <c r="U41" s="17">
        <f t="shared" si="7"/>
        <v>0</v>
      </c>
      <c r="V41" s="17">
        <f t="shared" si="7"/>
        <v>0</v>
      </c>
      <c r="W41" s="17">
        <f t="shared" si="7"/>
        <v>100</v>
      </c>
      <c r="X41" s="17">
        <f t="shared" si="7"/>
        <v>100</v>
      </c>
    </row>
    <row r="44" spans="2:24" ht="25.5" customHeight="1" x14ac:dyDescent="0.25">
      <c r="B44" s="27">
        <v>45017</v>
      </c>
      <c r="C44" s="32" t="s">
        <v>41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4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2:24" ht="156" x14ac:dyDescent="0.25">
      <c r="B45" s="18"/>
      <c r="C45" s="11"/>
      <c r="D45" s="9" t="s">
        <v>38</v>
      </c>
      <c r="E45" s="9" t="s">
        <v>39</v>
      </c>
      <c r="F45" s="9" t="s">
        <v>40</v>
      </c>
      <c r="G45" s="9" t="s">
        <v>14</v>
      </c>
      <c r="H45" s="9" t="s">
        <v>15</v>
      </c>
      <c r="I45" s="9" t="s">
        <v>16</v>
      </c>
      <c r="J45" s="9" t="s">
        <v>19</v>
      </c>
      <c r="K45" s="9" t="s">
        <v>20</v>
      </c>
      <c r="L45" s="9" t="s">
        <v>21</v>
      </c>
      <c r="M45" s="22" t="s">
        <v>23</v>
      </c>
      <c r="N45" s="9" t="s">
        <v>24</v>
      </c>
    </row>
    <row r="46" spans="2:24" x14ac:dyDescent="0.25">
      <c r="B46" s="18"/>
      <c r="C46" s="11" t="s">
        <v>25</v>
      </c>
      <c r="D46" s="11" t="s">
        <v>25</v>
      </c>
      <c r="E46" s="11" t="s">
        <v>25</v>
      </c>
      <c r="F46" s="11" t="s">
        <v>25</v>
      </c>
      <c r="G46" s="11" t="s">
        <v>26</v>
      </c>
      <c r="H46" s="11" t="s">
        <v>27</v>
      </c>
      <c r="I46" s="11" t="s">
        <v>28</v>
      </c>
      <c r="J46" s="11" t="s">
        <v>28</v>
      </c>
      <c r="K46" s="11" t="s">
        <v>30</v>
      </c>
      <c r="L46" s="11" t="s">
        <v>31</v>
      </c>
      <c r="M46" s="23" t="s">
        <v>32</v>
      </c>
      <c r="N46" s="11" t="s">
        <v>33</v>
      </c>
    </row>
    <row r="47" spans="2:24" x14ac:dyDescent="0.25">
      <c r="B47" s="18" t="s">
        <v>2</v>
      </c>
      <c r="C47" s="15">
        <f>SUM(C40:D40)</f>
        <v>194263.37699999998</v>
      </c>
      <c r="D47" s="15">
        <f>D40</f>
        <v>80492.613999999987</v>
      </c>
      <c r="E47" s="15">
        <f t="shared" ref="E47:F48" si="8">E40</f>
        <v>48079.95</v>
      </c>
      <c r="F47" s="15">
        <f t="shared" si="8"/>
        <v>7897.2000000000007</v>
      </c>
      <c r="G47" s="15">
        <f>SUM(H40:I40)</f>
        <v>0</v>
      </c>
      <c r="H47" s="15">
        <f>SUM(J40:K40)</f>
        <v>63049</v>
      </c>
      <c r="I47" s="15">
        <f>SUM(L40:M40)</f>
        <v>26</v>
      </c>
      <c r="J47" s="15">
        <f>SUM(O40:P40)</f>
        <v>3915</v>
      </c>
      <c r="K47" s="16" t="s">
        <v>34</v>
      </c>
      <c r="L47" s="16" t="s">
        <v>34</v>
      </c>
      <c r="M47" s="24" t="s">
        <v>34</v>
      </c>
      <c r="N47" s="16" t="s">
        <v>34</v>
      </c>
    </row>
    <row r="48" spans="2:24" ht="25.5" x14ac:dyDescent="0.25">
      <c r="B48" s="18" t="s">
        <v>3</v>
      </c>
      <c r="C48" s="21">
        <f>AVERAGE(C41:D41)</f>
        <v>508.85129051781541</v>
      </c>
      <c r="D48" s="21">
        <f>D41</f>
        <v>559.26199718253952</v>
      </c>
      <c r="E48" s="21">
        <f t="shared" si="8"/>
        <v>649.15614222222223</v>
      </c>
      <c r="F48" s="21">
        <f t="shared" si="8"/>
        <v>394.46163333333334</v>
      </c>
      <c r="G48" s="21">
        <f>AVERAGE(H41:I41)</f>
        <v>0</v>
      </c>
      <c r="H48" s="21">
        <f>AVERAGE(J41:K41)</f>
        <v>1050.8166666666666</v>
      </c>
      <c r="I48" s="21">
        <f>AVERAGE(L41:M41)</f>
        <v>0.43333333333333335</v>
      </c>
      <c r="J48" s="21">
        <f>AVERAGE(O41:P41)</f>
        <v>65.25</v>
      </c>
      <c r="K48" s="31">
        <f>AVERAGE(Q41,S41)</f>
        <v>6.188228265690935E-2</v>
      </c>
      <c r="L48" s="31">
        <f>AVERAGE(R41,T41)</f>
        <v>2.1059473616162489E-4</v>
      </c>
      <c r="M48" s="25">
        <f>AVERAGE(U41:V41)</f>
        <v>0</v>
      </c>
      <c r="N48" s="21">
        <f>AVERAGE(W41:X41)</f>
        <v>100</v>
      </c>
    </row>
    <row r="51" spans="2:24" x14ac:dyDescent="0.25">
      <c r="B51" s="1" t="s">
        <v>35</v>
      </c>
      <c r="C51" s="10">
        <v>1</v>
      </c>
      <c r="D51" s="10">
        <v>2</v>
      </c>
      <c r="E51" s="10">
        <v>3</v>
      </c>
      <c r="F51" s="10">
        <v>4</v>
      </c>
      <c r="G51" s="10">
        <v>5</v>
      </c>
      <c r="H51" s="10">
        <v>6</v>
      </c>
      <c r="I51" s="10">
        <v>7</v>
      </c>
      <c r="J51" s="10">
        <v>8</v>
      </c>
      <c r="K51" s="10">
        <v>9</v>
      </c>
      <c r="L51" s="10">
        <v>10</v>
      </c>
      <c r="M51" s="10">
        <v>11</v>
      </c>
      <c r="N51" s="10">
        <v>12</v>
      </c>
      <c r="O51" s="10">
        <v>13</v>
      </c>
      <c r="P51" s="10">
        <v>14</v>
      </c>
      <c r="Q51" s="10">
        <v>15</v>
      </c>
      <c r="R51" s="10">
        <v>16</v>
      </c>
      <c r="S51" s="10">
        <v>17</v>
      </c>
      <c r="T51" s="10">
        <v>18</v>
      </c>
      <c r="U51" s="10">
        <v>19</v>
      </c>
      <c r="V51" s="10">
        <v>20</v>
      </c>
      <c r="W51" s="10">
        <v>21</v>
      </c>
      <c r="X51" s="10">
        <v>22</v>
      </c>
    </row>
    <row r="52" spans="2:24" ht="63.75" x14ac:dyDescent="0.25">
      <c r="B52" s="5" t="s">
        <v>7</v>
      </c>
      <c r="C52" s="2" t="s">
        <v>0</v>
      </c>
      <c r="D52" s="2" t="s">
        <v>8</v>
      </c>
      <c r="E52" s="2" t="s">
        <v>8</v>
      </c>
      <c r="F52" s="2" t="s">
        <v>8</v>
      </c>
      <c r="G52" s="2" t="s">
        <v>8</v>
      </c>
      <c r="H52" s="2" t="s">
        <v>9</v>
      </c>
      <c r="I52" s="2" t="s">
        <v>10</v>
      </c>
      <c r="J52" s="2" t="s">
        <v>11</v>
      </c>
      <c r="K52" s="2" t="s">
        <v>12</v>
      </c>
      <c r="L52" s="2" t="s">
        <v>11</v>
      </c>
      <c r="M52" s="2" t="s">
        <v>12</v>
      </c>
      <c r="N52" s="2" t="s">
        <v>12</v>
      </c>
      <c r="O52" s="2" t="s">
        <v>11</v>
      </c>
      <c r="P52" s="2" t="s">
        <v>12</v>
      </c>
      <c r="Q52" s="2" t="s">
        <v>11</v>
      </c>
      <c r="R52" s="2" t="s">
        <v>11</v>
      </c>
      <c r="S52" s="2" t="s">
        <v>12</v>
      </c>
      <c r="T52" s="2" t="s">
        <v>12</v>
      </c>
      <c r="U52" s="2" t="s">
        <v>11</v>
      </c>
      <c r="V52" s="2" t="s">
        <v>12</v>
      </c>
      <c r="W52" s="2" t="s">
        <v>11</v>
      </c>
      <c r="X52" s="2" t="s">
        <v>12</v>
      </c>
    </row>
    <row r="53" spans="2:24" ht="144" x14ac:dyDescent="0.25">
      <c r="B53" s="6" t="s">
        <v>13</v>
      </c>
      <c r="C53" s="8"/>
      <c r="D53" s="9"/>
      <c r="E53" s="9" t="s">
        <v>38</v>
      </c>
      <c r="F53" s="9" t="s">
        <v>39</v>
      </c>
      <c r="G53" s="9" t="s">
        <v>40</v>
      </c>
      <c r="H53" s="9" t="s">
        <v>14</v>
      </c>
      <c r="I53" s="9" t="s">
        <v>14</v>
      </c>
      <c r="J53" s="9" t="s">
        <v>15</v>
      </c>
      <c r="K53" s="9" t="s">
        <v>15</v>
      </c>
      <c r="L53" s="9" t="s">
        <v>16</v>
      </c>
      <c r="M53" s="9" t="s">
        <v>17</v>
      </c>
      <c r="N53" s="9" t="s">
        <v>18</v>
      </c>
      <c r="O53" s="9" t="s">
        <v>19</v>
      </c>
      <c r="P53" s="9" t="s">
        <v>19</v>
      </c>
      <c r="Q53" s="9" t="s">
        <v>20</v>
      </c>
      <c r="R53" s="9" t="s">
        <v>21</v>
      </c>
      <c r="S53" s="9" t="s">
        <v>22</v>
      </c>
      <c r="T53" s="9" t="s">
        <v>21</v>
      </c>
      <c r="U53" s="9" t="s">
        <v>23</v>
      </c>
      <c r="V53" s="9" t="s">
        <v>23</v>
      </c>
      <c r="W53" s="9" t="s">
        <v>24</v>
      </c>
      <c r="X53" s="9" t="s">
        <v>24</v>
      </c>
    </row>
    <row r="54" spans="2:24" x14ac:dyDescent="0.25">
      <c r="B54" s="3" t="s">
        <v>1</v>
      </c>
      <c r="C54" s="11" t="s">
        <v>25</v>
      </c>
      <c r="D54" s="11" t="s">
        <v>25</v>
      </c>
      <c r="E54" s="11" t="s">
        <v>25</v>
      </c>
      <c r="F54" s="11" t="s">
        <v>25</v>
      </c>
      <c r="G54" s="11" t="s">
        <v>25</v>
      </c>
      <c r="H54" s="11" t="s">
        <v>26</v>
      </c>
      <c r="I54" s="11" t="s">
        <v>26</v>
      </c>
      <c r="J54" s="11" t="s">
        <v>27</v>
      </c>
      <c r="K54" s="11" t="s">
        <v>27</v>
      </c>
      <c r="L54" s="11" t="s">
        <v>28</v>
      </c>
      <c r="M54" s="11" t="s">
        <v>28</v>
      </c>
      <c r="N54" s="11" t="s">
        <v>29</v>
      </c>
      <c r="O54" s="11" t="s">
        <v>28</v>
      </c>
      <c r="P54" s="11" t="s">
        <v>28</v>
      </c>
      <c r="Q54" s="11" t="s">
        <v>30</v>
      </c>
      <c r="R54" s="11" t="s">
        <v>31</v>
      </c>
      <c r="S54" s="11" t="s">
        <v>30</v>
      </c>
      <c r="T54" s="11" t="s">
        <v>31</v>
      </c>
      <c r="U54" s="11" t="s">
        <v>32</v>
      </c>
      <c r="V54" s="11" t="s">
        <v>32</v>
      </c>
      <c r="W54" s="11" t="s">
        <v>33</v>
      </c>
      <c r="X54" s="11" t="s">
        <v>33</v>
      </c>
    </row>
    <row r="55" spans="2:24" x14ac:dyDescent="0.25">
      <c r="B55" s="29">
        <v>44317</v>
      </c>
      <c r="C55" s="12">
        <v>252.245</v>
      </c>
      <c r="D55" s="12">
        <v>400.43439999999998</v>
      </c>
      <c r="E55" s="12">
        <v>349.37799999999999</v>
      </c>
      <c r="F55" s="12">
        <v>434.47199999999998</v>
      </c>
      <c r="G55" s="12">
        <v>0</v>
      </c>
      <c r="H55" s="12">
        <v>0</v>
      </c>
      <c r="I55" s="12">
        <v>0</v>
      </c>
      <c r="J55" s="4">
        <v>959</v>
      </c>
      <c r="K55" s="4">
        <v>964</v>
      </c>
      <c r="L55" s="4">
        <v>0</v>
      </c>
      <c r="M55" s="4">
        <v>0</v>
      </c>
      <c r="N55" s="30">
        <f>IF(M55=0,0,M55/K55)</f>
        <v>0</v>
      </c>
      <c r="O55" s="4">
        <v>113</v>
      </c>
      <c r="P55" s="4">
        <v>13</v>
      </c>
      <c r="Q55" s="30">
        <f>IF(O55=0,0,O55/J55)</f>
        <v>0.11783107403545359</v>
      </c>
      <c r="R55" s="30">
        <f>IF(L55=0,0,L55/J55)</f>
        <v>0</v>
      </c>
      <c r="S55" s="30">
        <f>IF(P55=0,0,P55/K55)</f>
        <v>1.3485477178423237E-2</v>
      </c>
      <c r="T55" s="30">
        <f>IF(N55=0,0,N55/K55)</f>
        <v>0</v>
      </c>
      <c r="U55" s="12">
        <v>0</v>
      </c>
      <c r="V55" s="12">
        <v>0</v>
      </c>
      <c r="W55" s="12">
        <f>100-U55</f>
        <v>100</v>
      </c>
      <c r="X55" s="12">
        <f>100-V55</f>
        <v>100</v>
      </c>
    </row>
    <row r="56" spans="2:24" x14ac:dyDescent="0.25">
      <c r="B56" s="29">
        <v>44318</v>
      </c>
      <c r="C56" s="12">
        <v>492.76436363636367</v>
      </c>
      <c r="D56" s="12">
        <v>550.45916666666665</v>
      </c>
      <c r="E56" s="12">
        <v>319.09300000000002</v>
      </c>
      <c r="F56" s="12">
        <v>781.82533333333333</v>
      </c>
      <c r="G56" s="12">
        <v>0</v>
      </c>
      <c r="H56" s="12">
        <v>0</v>
      </c>
      <c r="I56" s="12">
        <v>0</v>
      </c>
      <c r="J56" s="4">
        <v>1166</v>
      </c>
      <c r="K56" s="4">
        <v>954</v>
      </c>
      <c r="L56" s="4">
        <v>0</v>
      </c>
      <c r="M56" s="4">
        <v>0</v>
      </c>
      <c r="N56" s="30">
        <f t="shared" ref="N56:N83" si="9">IF(M56=0,0,M56/K56)</f>
        <v>0</v>
      </c>
      <c r="O56" s="4">
        <v>113</v>
      </c>
      <c r="P56" s="4">
        <v>16</v>
      </c>
      <c r="Q56" s="30">
        <f t="shared" ref="Q56:Q83" si="10">IF(O56=0,0,O56/J56)</f>
        <v>9.6912521440823324E-2</v>
      </c>
      <c r="R56" s="30">
        <f t="shared" ref="R56:R83" si="11">IF(L56=0,0,L56/J56)</f>
        <v>0</v>
      </c>
      <c r="S56" s="30">
        <f t="shared" ref="S56:S83" si="12">IF(P56=0,0,P56/K56)</f>
        <v>1.6771488469601678E-2</v>
      </c>
      <c r="T56" s="30">
        <f t="shared" ref="T56:T83" si="13">IF(N56=0,0,N56/K56)</f>
        <v>0</v>
      </c>
      <c r="U56" s="12">
        <v>0</v>
      </c>
      <c r="V56" s="12">
        <v>0</v>
      </c>
      <c r="W56" s="12">
        <f t="shared" ref="W56:W83" si="14">100-U56</f>
        <v>100</v>
      </c>
      <c r="X56" s="12">
        <f t="shared" ref="X56:X83" si="15">100-V56</f>
        <v>100</v>
      </c>
    </row>
    <row r="57" spans="2:24" x14ac:dyDescent="0.25">
      <c r="B57" s="20">
        <v>44319</v>
      </c>
      <c r="C57" s="12">
        <v>303.10210000000001</v>
      </c>
      <c r="D57" s="12">
        <v>380.39900000000006</v>
      </c>
      <c r="E57" s="12">
        <v>324.48466666666667</v>
      </c>
      <c r="F57" s="12">
        <v>436.31333333333333</v>
      </c>
      <c r="G57" s="12">
        <v>0</v>
      </c>
      <c r="H57" s="12">
        <v>0</v>
      </c>
      <c r="I57" s="12">
        <v>0</v>
      </c>
      <c r="J57" s="4">
        <v>1204</v>
      </c>
      <c r="K57" s="4">
        <v>1180</v>
      </c>
      <c r="L57" s="4">
        <v>0</v>
      </c>
      <c r="M57" s="4">
        <v>2</v>
      </c>
      <c r="N57" s="30">
        <f t="shared" si="9"/>
        <v>1.6949152542372881E-3</v>
      </c>
      <c r="O57" s="4">
        <v>125</v>
      </c>
      <c r="P57" s="4">
        <v>75</v>
      </c>
      <c r="Q57" s="30">
        <f t="shared" si="10"/>
        <v>0.10382059800664452</v>
      </c>
      <c r="R57" s="30">
        <f t="shared" si="11"/>
        <v>0</v>
      </c>
      <c r="S57" s="30">
        <f t="shared" si="12"/>
        <v>6.3559322033898302E-2</v>
      </c>
      <c r="T57" s="30">
        <f t="shared" si="13"/>
        <v>1.4363688595231256E-6</v>
      </c>
      <c r="U57" s="12">
        <v>0</v>
      </c>
      <c r="V57" s="12">
        <v>0</v>
      </c>
      <c r="W57" s="12">
        <f t="shared" si="14"/>
        <v>100</v>
      </c>
      <c r="X57" s="12">
        <f t="shared" si="15"/>
        <v>100</v>
      </c>
    </row>
    <row r="58" spans="2:24" x14ac:dyDescent="0.25">
      <c r="B58" s="20">
        <v>44320</v>
      </c>
      <c r="C58" s="12">
        <v>309.06218181818184</v>
      </c>
      <c r="D58" s="12">
        <v>370.31257142857146</v>
      </c>
      <c r="E58" s="12">
        <v>334.06650000000002</v>
      </c>
      <c r="F58" s="12">
        <v>418.64066666666668</v>
      </c>
      <c r="G58" s="12">
        <v>0</v>
      </c>
      <c r="H58" s="12">
        <v>0</v>
      </c>
      <c r="I58" s="12">
        <v>0</v>
      </c>
      <c r="J58" s="4">
        <v>1149</v>
      </c>
      <c r="K58" s="4">
        <v>1031</v>
      </c>
      <c r="L58" s="4">
        <v>0</v>
      </c>
      <c r="M58" s="4">
        <v>0</v>
      </c>
      <c r="N58" s="30">
        <f t="shared" si="9"/>
        <v>0</v>
      </c>
      <c r="O58" s="4">
        <v>135</v>
      </c>
      <c r="P58" s="4">
        <v>52</v>
      </c>
      <c r="Q58" s="30">
        <f t="shared" si="10"/>
        <v>0.1174934725848564</v>
      </c>
      <c r="R58" s="30">
        <f t="shared" si="11"/>
        <v>0</v>
      </c>
      <c r="S58" s="30">
        <f t="shared" si="12"/>
        <v>5.0436469447138699E-2</v>
      </c>
      <c r="T58" s="30">
        <f t="shared" si="13"/>
        <v>0</v>
      </c>
      <c r="U58" s="12">
        <v>0</v>
      </c>
      <c r="V58" s="12">
        <v>0</v>
      </c>
      <c r="W58" s="12">
        <f t="shared" si="14"/>
        <v>100</v>
      </c>
      <c r="X58" s="12">
        <f t="shared" si="15"/>
        <v>100</v>
      </c>
    </row>
    <row r="59" spans="2:24" x14ac:dyDescent="0.25">
      <c r="B59" s="20">
        <v>44321</v>
      </c>
      <c r="C59" s="12">
        <v>316.524</v>
      </c>
      <c r="D59" s="12">
        <v>401.55420000000004</v>
      </c>
      <c r="E59" s="12">
        <v>360.63400000000001</v>
      </c>
      <c r="F59" s="12">
        <v>428.83433333333329</v>
      </c>
      <c r="G59" s="12">
        <v>0</v>
      </c>
      <c r="H59" s="12">
        <v>0</v>
      </c>
      <c r="I59" s="12">
        <v>0</v>
      </c>
      <c r="J59" s="4">
        <v>941</v>
      </c>
      <c r="K59" s="4">
        <v>913</v>
      </c>
      <c r="L59" s="4">
        <v>0</v>
      </c>
      <c r="M59" s="4">
        <v>0</v>
      </c>
      <c r="N59" s="30">
        <f t="shared" si="9"/>
        <v>0</v>
      </c>
      <c r="O59" s="4">
        <v>113</v>
      </c>
      <c r="P59" s="4">
        <v>13</v>
      </c>
      <c r="Q59" s="30">
        <f t="shared" si="10"/>
        <v>0.12008501594048884</v>
      </c>
      <c r="R59" s="30">
        <f t="shared" si="11"/>
        <v>0</v>
      </c>
      <c r="S59" s="30">
        <f t="shared" si="12"/>
        <v>1.4238773274917854E-2</v>
      </c>
      <c r="T59" s="30">
        <f t="shared" si="13"/>
        <v>0</v>
      </c>
      <c r="U59" s="12">
        <v>0</v>
      </c>
      <c r="V59" s="12">
        <v>0</v>
      </c>
      <c r="W59" s="12">
        <f t="shared" si="14"/>
        <v>100</v>
      </c>
      <c r="X59" s="12">
        <f t="shared" si="15"/>
        <v>100</v>
      </c>
    </row>
    <row r="60" spans="2:24" x14ac:dyDescent="0.25">
      <c r="B60" s="19">
        <v>44322</v>
      </c>
      <c r="C60" s="12">
        <v>386.90719999999999</v>
      </c>
      <c r="D60" s="12">
        <v>306.10899999999998</v>
      </c>
      <c r="E60" s="12">
        <v>341.9135</v>
      </c>
      <c r="F60" s="12">
        <v>234.5</v>
      </c>
      <c r="G60" s="12">
        <v>0</v>
      </c>
      <c r="H60" s="12">
        <v>0</v>
      </c>
      <c r="I60" s="12">
        <v>0</v>
      </c>
      <c r="J60" s="4">
        <v>1008</v>
      </c>
      <c r="K60" s="4">
        <v>866</v>
      </c>
      <c r="L60" s="4">
        <v>0</v>
      </c>
      <c r="M60" s="4">
        <v>3</v>
      </c>
      <c r="N60" s="30">
        <f t="shared" si="9"/>
        <v>3.4642032332563512E-3</v>
      </c>
      <c r="O60" s="4">
        <v>116</v>
      </c>
      <c r="P60" s="4">
        <v>12</v>
      </c>
      <c r="Q60" s="30">
        <f t="shared" si="10"/>
        <v>0.11507936507936507</v>
      </c>
      <c r="R60" s="30">
        <f t="shared" si="11"/>
        <v>0</v>
      </c>
      <c r="S60" s="30">
        <f t="shared" si="12"/>
        <v>1.3856812933025405E-2</v>
      </c>
      <c r="T60" s="30">
        <f t="shared" si="13"/>
        <v>4.0002346804345854E-6</v>
      </c>
      <c r="U60" s="12">
        <v>0</v>
      </c>
      <c r="V60" s="12">
        <v>0</v>
      </c>
      <c r="W60" s="12">
        <f t="shared" si="14"/>
        <v>100</v>
      </c>
      <c r="X60" s="12">
        <f t="shared" si="15"/>
        <v>100</v>
      </c>
    </row>
    <row r="61" spans="2:24" x14ac:dyDescent="0.25">
      <c r="B61" s="19">
        <v>44323</v>
      </c>
      <c r="C61" s="12">
        <v>1317.1775555555555</v>
      </c>
      <c r="D61" s="12">
        <v>2387.6148000000003</v>
      </c>
      <c r="E61" s="12">
        <v>5342.4459999999999</v>
      </c>
      <c r="F61" s="12">
        <v>417.72733333333332</v>
      </c>
      <c r="G61" s="12">
        <v>0</v>
      </c>
      <c r="H61" s="12">
        <v>0</v>
      </c>
      <c r="I61" s="12">
        <v>0</v>
      </c>
      <c r="J61" s="4">
        <v>1134</v>
      </c>
      <c r="K61" s="4">
        <v>983</v>
      </c>
      <c r="L61" s="4">
        <v>1</v>
      </c>
      <c r="M61" s="4">
        <v>0</v>
      </c>
      <c r="N61" s="30">
        <f t="shared" si="9"/>
        <v>0</v>
      </c>
      <c r="O61" s="4">
        <v>293</v>
      </c>
      <c r="P61" s="4">
        <v>211</v>
      </c>
      <c r="Q61" s="30">
        <f t="shared" si="10"/>
        <v>0.25837742504409172</v>
      </c>
      <c r="R61" s="30">
        <f t="shared" si="11"/>
        <v>8.8183421516754845E-4</v>
      </c>
      <c r="S61" s="30">
        <f t="shared" si="12"/>
        <v>0.21464903357070192</v>
      </c>
      <c r="T61" s="30">
        <f t="shared" si="13"/>
        <v>0</v>
      </c>
      <c r="U61" s="12">
        <v>0</v>
      </c>
      <c r="V61" s="12">
        <v>0</v>
      </c>
      <c r="W61" s="12">
        <f t="shared" si="14"/>
        <v>100</v>
      </c>
      <c r="X61" s="12">
        <f t="shared" si="15"/>
        <v>100</v>
      </c>
    </row>
    <row r="62" spans="2:24" x14ac:dyDescent="0.25">
      <c r="B62" s="29">
        <v>44324</v>
      </c>
      <c r="C62" s="12">
        <v>737.33444444444444</v>
      </c>
      <c r="D62" s="12">
        <v>921.15059999999994</v>
      </c>
      <c r="E62" s="12">
        <v>406.53700000000003</v>
      </c>
      <c r="F62" s="12">
        <v>1264.2263333333333</v>
      </c>
      <c r="G62" s="12">
        <v>0</v>
      </c>
      <c r="H62" s="12">
        <v>0</v>
      </c>
      <c r="I62" s="12">
        <v>0</v>
      </c>
      <c r="J62" s="4">
        <v>1184</v>
      </c>
      <c r="K62" s="4">
        <v>1168</v>
      </c>
      <c r="L62" s="4">
        <v>0</v>
      </c>
      <c r="M62" s="4">
        <v>8</v>
      </c>
      <c r="N62" s="30">
        <f t="shared" si="9"/>
        <v>6.8493150684931503E-3</v>
      </c>
      <c r="O62" s="4">
        <v>116</v>
      </c>
      <c r="P62" s="4">
        <v>42</v>
      </c>
      <c r="Q62" s="30">
        <f t="shared" si="10"/>
        <v>9.7972972972972971E-2</v>
      </c>
      <c r="R62" s="30">
        <f t="shared" si="11"/>
        <v>0</v>
      </c>
      <c r="S62" s="30">
        <f t="shared" si="12"/>
        <v>3.5958904109589039E-2</v>
      </c>
      <c r="T62" s="30">
        <f t="shared" si="13"/>
        <v>5.8641396134359161E-6</v>
      </c>
      <c r="U62" s="12">
        <v>0</v>
      </c>
      <c r="V62" s="12">
        <v>0</v>
      </c>
      <c r="W62" s="12">
        <f t="shared" si="14"/>
        <v>100</v>
      </c>
      <c r="X62" s="12">
        <f t="shared" si="15"/>
        <v>100</v>
      </c>
    </row>
    <row r="63" spans="2:24" x14ac:dyDescent="0.25">
      <c r="B63" s="29">
        <v>44325</v>
      </c>
      <c r="C63" s="12">
        <v>343.59327272727273</v>
      </c>
      <c r="D63" s="12">
        <v>400.50471428571427</v>
      </c>
      <c r="E63" s="12">
        <v>342.09424999999999</v>
      </c>
      <c r="F63" s="12">
        <v>478.38533333333334</v>
      </c>
      <c r="G63" s="12">
        <v>0</v>
      </c>
      <c r="H63" s="12">
        <v>0</v>
      </c>
      <c r="I63" s="12">
        <v>0</v>
      </c>
      <c r="J63" s="4">
        <v>1196</v>
      </c>
      <c r="K63" s="4">
        <v>1121</v>
      </c>
      <c r="L63" s="4">
        <v>0</v>
      </c>
      <c r="M63" s="4">
        <v>0</v>
      </c>
      <c r="N63" s="30">
        <f t="shared" si="9"/>
        <v>0</v>
      </c>
      <c r="O63" s="4">
        <v>111</v>
      </c>
      <c r="P63" s="4">
        <v>12</v>
      </c>
      <c r="Q63" s="30">
        <f t="shared" si="10"/>
        <v>9.2809364548494977E-2</v>
      </c>
      <c r="R63" s="30">
        <f t="shared" si="11"/>
        <v>0</v>
      </c>
      <c r="S63" s="30">
        <f t="shared" si="12"/>
        <v>1.0704727921498661E-2</v>
      </c>
      <c r="T63" s="30">
        <f t="shared" si="13"/>
        <v>0</v>
      </c>
      <c r="U63" s="12">
        <v>0</v>
      </c>
      <c r="V63" s="12">
        <v>0</v>
      </c>
      <c r="W63" s="12">
        <f t="shared" si="14"/>
        <v>100</v>
      </c>
      <c r="X63" s="12">
        <f t="shared" si="15"/>
        <v>100</v>
      </c>
    </row>
    <row r="64" spans="2:24" x14ac:dyDescent="0.25">
      <c r="B64" s="20">
        <v>44326</v>
      </c>
      <c r="C64" s="12">
        <v>503.08230769230767</v>
      </c>
      <c r="D64" s="12">
        <v>557.56433333333325</v>
      </c>
      <c r="E64" s="12">
        <v>604.505</v>
      </c>
      <c r="F64" s="12">
        <v>463.68299999999999</v>
      </c>
      <c r="G64" s="12">
        <v>0</v>
      </c>
      <c r="H64" s="12">
        <v>0</v>
      </c>
      <c r="I64" s="12">
        <v>0</v>
      </c>
      <c r="J64" s="4">
        <v>1183</v>
      </c>
      <c r="K64" s="4">
        <v>1051</v>
      </c>
      <c r="L64" s="4">
        <v>0</v>
      </c>
      <c r="M64" s="4">
        <v>8</v>
      </c>
      <c r="N64" s="30">
        <f t="shared" si="9"/>
        <v>7.6117982873453857E-3</v>
      </c>
      <c r="O64" s="4">
        <v>128</v>
      </c>
      <c r="P64" s="4">
        <v>17</v>
      </c>
      <c r="Q64" s="30">
        <f t="shared" si="10"/>
        <v>0.10819949281487742</v>
      </c>
      <c r="R64" s="30">
        <f t="shared" si="11"/>
        <v>0</v>
      </c>
      <c r="S64" s="30">
        <f t="shared" si="12"/>
        <v>1.6175071360608945E-2</v>
      </c>
      <c r="T64" s="30">
        <f t="shared" si="13"/>
        <v>7.2424341459042678E-6</v>
      </c>
      <c r="U64" s="12">
        <v>0</v>
      </c>
      <c r="V64" s="12">
        <v>0</v>
      </c>
      <c r="W64" s="12">
        <f t="shared" si="14"/>
        <v>100</v>
      </c>
      <c r="X64" s="12">
        <f t="shared" si="15"/>
        <v>100</v>
      </c>
    </row>
    <row r="65" spans="2:24" x14ac:dyDescent="0.25">
      <c r="B65" s="20">
        <v>44327</v>
      </c>
      <c r="C65" s="12">
        <v>347.0008181818182</v>
      </c>
      <c r="D65" s="12">
        <v>363.66114285714281</v>
      </c>
      <c r="E65" s="12">
        <v>314.27599999999995</v>
      </c>
      <c r="F65" s="12">
        <v>429.50799999999998</v>
      </c>
      <c r="G65" s="12">
        <v>0</v>
      </c>
      <c r="H65" s="12">
        <v>0</v>
      </c>
      <c r="I65" s="12">
        <v>0</v>
      </c>
      <c r="J65" s="4">
        <v>1078</v>
      </c>
      <c r="K65" s="4">
        <v>1082</v>
      </c>
      <c r="L65" s="4">
        <v>0</v>
      </c>
      <c r="M65" s="4">
        <v>0</v>
      </c>
      <c r="N65" s="30">
        <f t="shared" si="9"/>
        <v>0</v>
      </c>
      <c r="O65" s="4">
        <v>122</v>
      </c>
      <c r="P65" s="4">
        <v>17</v>
      </c>
      <c r="Q65" s="30">
        <f t="shared" si="10"/>
        <v>0.11317254174397032</v>
      </c>
      <c r="R65" s="30">
        <f t="shared" si="11"/>
        <v>0</v>
      </c>
      <c r="S65" s="30">
        <f t="shared" si="12"/>
        <v>1.5711645101663587E-2</v>
      </c>
      <c r="T65" s="30">
        <f t="shared" si="13"/>
        <v>0</v>
      </c>
      <c r="U65" s="12">
        <v>0</v>
      </c>
      <c r="V65" s="12">
        <v>0</v>
      </c>
      <c r="W65" s="12">
        <f t="shared" si="14"/>
        <v>100</v>
      </c>
      <c r="X65" s="12">
        <f t="shared" si="15"/>
        <v>100</v>
      </c>
    </row>
    <row r="66" spans="2:24" x14ac:dyDescent="0.25">
      <c r="B66" s="20">
        <v>44328</v>
      </c>
      <c r="C66" s="12">
        <v>311.13350000000003</v>
      </c>
      <c r="D66" s="12">
        <v>395.64600000000002</v>
      </c>
      <c r="E66" s="12">
        <v>328.3243333333333</v>
      </c>
      <c r="F66" s="12">
        <v>462.96766666666667</v>
      </c>
      <c r="G66" s="12">
        <v>0</v>
      </c>
      <c r="H66" s="12">
        <v>0</v>
      </c>
      <c r="I66" s="12">
        <v>0</v>
      </c>
      <c r="J66" s="4">
        <v>1170</v>
      </c>
      <c r="K66" s="4">
        <v>941</v>
      </c>
      <c r="L66" s="4">
        <v>0</v>
      </c>
      <c r="M66" s="4">
        <v>0</v>
      </c>
      <c r="N66" s="30">
        <f t="shared" si="9"/>
        <v>0</v>
      </c>
      <c r="O66" s="4">
        <v>123</v>
      </c>
      <c r="P66" s="4">
        <v>19</v>
      </c>
      <c r="Q66" s="30">
        <f t="shared" si="10"/>
        <v>0.10512820512820513</v>
      </c>
      <c r="R66" s="30">
        <f t="shared" si="11"/>
        <v>0</v>
      </c>
      <c r="S66" s="30">
        <f t="shared" si="12"/>
        <v>2.0191285866099893E-2</v>
      </c>
      <c r="T66" s="30">
        <f t="shared" si="13"/>
        <v>0</v>
      </c>
      <c r="U66" s="12">
        <v>0</v>
      </c>
      <c r="V66" s="12">
        <v>0</v>
      </c>
      <c r="W66" s="12">
        <f t="shared" si="14"/>
        <v>100</v>
      </c>
      <c r="X66" s="12">
        <f t="shared" si="15"/>
        <v>100</v>
      </c>
    </row>
    <row r="67" spans="2:24" x14ac:dyDescent="0.25">
      <c r="B67" s="19">
        <v>44329</v>
      </c>
      <c r="C67" s="12">
        <v>376.68459999999999</v>
      </c>
      <c r="D67" s="12">
        <v>372.12000000000006</v>
      </c>
      <c r="E67" s="12">
        <v>401.18</v>
      </c>
      <c r="F67" s="12">
        <v>314</v>
      </c>
      <c r="G67" s="12">
        <v>0</v>
      </c>
      <c r="H67" s="12">
        <v>0</v>
      </c>
      <c r="I67" s="12">
        <v>0</v>
      </c>
      <c r="J67" s="4">
        <v>980</v>
      </c>
      <c r="K67" s="4">
        <v>1016</v>
      </c>
      <c r="L67" s="4">
        <v>0</v>
      </c>
      <c r="M67" s="4">
        <v>0</v>
      </c>
      <c r="N67" s="30">
        <f t="shared" si="9"/>
        <v>0</v>
      </c>
      <c r="O67" s="4">
        <v>124</v>
      </c>
      <c r="P67" s="4">
        <v>20</v>
      </c>
      <c r="Q67" s="30">
        <f t="shared" si="10"/>
        <v>0.12653061224489795</v>
      </c>
      <c r="R67" s="30">
        <f t="shared" si="11"/>
        <v>0</v>
      </c>
      <c r="S67" s="30">
        <f t="shared" si="12"/>
        <v>1.968503937007874E-2</v>
      </c>
      <c r="T67" s="30">
        <f t="shared" si="13"/>
        <v>0</v>
      </c>
      <c r="U67" s="12">
        <v>0</v>
      </c>
      <c r="V67" s="12">
        <v>0</v>
      </c>
      <c r="W67" s="12">
        <f t="shared" si="14"/>
        <v>100</v>
      </c>
      <c r="X67" s="12">
        <f t="shared" si="15"/>
        <v>100</v>
      </c>
    </row>
    <row r="68" spans="2:24" x14ac:dyDescent="0.25">
      <c r="B68" s="19">
        <v>44330</v>
      </c>
      <c r="C68" s="12">
        <v>281.93533333333335</v>
      </c>
      <c r="D68" s="12">
        <v>390.93259999999998</v>
      </c>
      <c r="E68" s="12">
        <v>396.38299999999998</v>
      </c>
      <c r="F68" s="12">
        <v>387.29899999999998</v>
      </c>
      <c r="G68" s="12">
        <v>0</v>
      </c>
      <c r="H68" s="12">
        <v>0</v>
      </c>
      <c r="I68" s="12">
        <v>0</v>
      </c>
      <c r="J68" s="4">
        <v>1276</v>
      </c>
      <c r="K68" s="4">
        <v>1107</v>
      </c>
      <c r="L68" s="4">
        <v>0</v>
      </c>
      <c r="M68" s="4">
        <v>0</v>
      </c>
      <c r="N68" s="30">
        <f t="shared" si="9"/>
        <v>0</v>
      </c>
      <c r="O68" s="4">
        <v>119</v>
      </c>
      <c r="P68" s="4">
        <v>15</v>
      </c>
      <c r="Q68" s="30">
        <f t="shared" si="10"/>
        <v>9.3260188087774296E-2</v>
      </c>
      <c r="R68" s="30">
        <f t="shared" si="11"/>
        <v>0</v>
      </c>
      <c r="S68" s="30">
        <f t="shared" si="12"/>
        <v>1.3550135501355014E-2</v>
      </c>
      <c r="T68" s="30">
        <f t="shared" si="13"/>
        <v>0</v>
      </c>
      <c r="U68" s="12">
        <v>0</v>
      </c>
      <c r="V68" s="12">
        <v>0</v>
      </c>
      <c r="W68" s="12">
        <f t="shared" si="14"/>
        <v>100</v>
      </c>
      <c r="X68" s="12">
        <f t="shared" si="15"/>
        <v>100</v>
      </c>
    </row>
    <row r="69" spans="2:24" x14ac:dyDescent="0.25">
      <c r="B69" s="29">
        <v>44331</v>
      </c>
      <c r="C69" s="12">
        <v>370.57163636363634</v>
      </c>
      <c r="D69" s="12">
        <v>362.65700000000004</v>
      </c>
      <c r="E69" s="12">
        <v>297.27600000000001</v>
      </c>
      <c r="F69" s="12">
        <v>449.83166666666665</v>
      </c>
      <c r="G69" s="12">
        <v>0</v>
      </c>
      <c r="H69" s="12">
        <v>0</v>
      </c>
      <c r="I69" s="12">
        <v>0</v>
      </c>
      <c r="J69" s="4">
        <v>1245</v>
      </c>
      <c r="K69" s="4">
        <v>1199</v>
      </c>
      <c r="L69" s="4">
        <v>0</v>
      </c>
      <c r="M69" s="4">
        <v>0</v>
      </c>
      <c r="N69" s="30">
        <f t="shared" si="9"/>
        <v>0</v>
      </c>
      <c r="O69" s="4">
        <v>113</v>
      </c>
      <c r="P69" s="4">
        <v>15</v>
      </c>
      <c r="Q69" s="30">
        <f t="shared" si="10"/>
        <v>9.0763052208835335E-2</v>
      </c>
      <c r="R69" s="30">
        <f t="shared" si="11"/>
        <v>0</v>
      </c>
      <c r="S69" s="30">
        <f t="shared" si="12"/>
        <v>1.2510425354462052E-2</v>
      </c>
      <c r="T69" s="30">
        <f t="shared" si="13"/>
        <v>0</v>
      </c>
      <c r="U69" s="12">
        <v>0</v>
      </c>
      <c r="V69" s="12">
        <v>0</v>
      </c>
      <c r="W69" s="12">
        <f t="shared" si="14"/>
        <v>100</v>
      </c>
      <c r="X69" s="12">
        <f t="shared" si="15"/>
        <v>100</v>
      </c>
    </row>
    <row r="70" spans="2:24" x14ac:dyDescent="0.25">
      <c r="B70" s="29">
        <v>44332</v>
      </c>
      <c r="C70" s="12">
        <v>352.19890909090907</v>
      </c>
      <c r="D70" s="12">
        <v>368.6237142857143</v>
      </c>
      <c r="E70" s="12">
        <v>300.19324999999998</v>
      </c>
      <c r="F70" s="12">
        <v>459.86433333333326</v>
      </c>
      <c r="G70" s="12">
        <v>0</v>
      </c>
      <c r="H70" s="12">
        <v>0</v>
      </c>
      <c r="I70" s="12">
        <v>0</v>
      </c>
      <c r="J70" s="4">
        <v>1222</v>
      </c>
      <c r="K70" s="4">
        <v>1128</v>
      </c>
      <c r="L70" s="4">
        <v>0</v>
      </c>
      <c r="M70" s="4">
        <v>0</v>
      </c>
      <c r="N70" s="30">
        <f t="shared" si="9"/>
        <v>0</v>
      </c>
      <c r="O70" s="4">
        <v>103</v>
      </c>
      <c r="P70" s="4">
        <v>20</v>
      </c>
      <c r="Q70" s="30">
        <f t="shared" si="10"/>
        <v>8.4288052373158756E-2</v>
      </c>
      <c r="R70" s="30">
        <f t="shared" si="11"/>
        <v>0</v>
      </c>
      <c r="S70" s="30">
        <f t="shared" si="12"/>
        <v>1.7730496453900711E-2</v>
      </c>
      <c r="T70" s="30">
        <f t="shared" si="13"/>
        <v>0</v>
      </c>
      <c r="U70" s="12">
        <v>0</v>
      </c>
      <c r="V70" s="12">
        <v>0</v>
      </c>
      <c r="W70" s="12">
        <f t="shared" si="14"/>
        <v>100</v>
      </c>
      <c r="X70" s="12">
        <f t="shared" si="15"/>
        <v>100</v>
      </c>
    </row>
    <row r="71" spans="2:24" x14ac:dyDescent="0.25">
      <c r="B71" s="20">
        <v>44333</v>
      </c>
      <c r="C71" s="12">
        <v>324.67636363636365</v>
      </c>
      <c r="D71" s="12">
        <v>420.92114285714291</v>
      </c>
      <c r="E71" s="12">
        <v>313.17674999999997</v>
      </c>
      <c r="F71" s="12">
        <v>564.58033333333333</v>
      </c>
      <c r="G71" s="12">
        <v>0</v>
      </c>
      <c r="H71" s="12">
        <v>0</v>
      </c>
      <c r="I71" s="12">
        <v>0</v>
      </c>
      <c r="J71" s="4">
        <v>1212</v>
      </c>
      <c r="K71" s="4">
        <v>1036</v>
      </c>
      <c r="L71" s="4">
        <v>0</v>
      </c>
      <c r="M71" s="4">
        <v>0</v>
      </c>
      <c r="N71" s="30">
        <f t="shared" si="9"/>
        <v>0</v>
      </c>
      <c r="O71" s="4">
        <v>107</v>
      </c>
      <c r="P71" s="4">
        <v>18</v>
      </c>
      <c r="Q71" s="30">
        <f t="shared" si="10"/>
        <v>8.8283828382838284E-2</v>
      </c>
      <c r="R71" s="30">
        <f t="shared" si="11"/>
        <v>0</v>
      </c>
      <c r="S71" s="30">
        <f t="shared" si="12"/>
        <v>1.7374517374517374E-2</v>
      </c>
      <c r="T71" s="30">
        <f t="shared" si="13"/>
        <v>0</v>
      </c>
      <c r="U71" s="12">
        <v>0</v>
      </c>
      <c r="V71" s="12">
        <v>0</v>
      </c>
      <c r="W71" s="12">
        <f t="shared" si="14"/>
        <v>100</v>
      </c>
      <c r="X71" s="12">
        <f t="shared" si="15"/>
        <v>100</v>
      </c>
    </row>
    <row r="72" spans="2:24" x14ac:dyDescent="0.25">
      <c r="B72" s="20">
        <v>44334</v>
      </c>
      <c r="C72" s="12">
        <v>321.096</v>
      </c>
      <c r="D72" s="12">
        <v>401.99800000000005</v>
      </c>
      <c r="E72" s="12">
        <v>371.25900000000001</v>
      </c>
      <c r="F72" s="12">
        <v>422.49066666666664</v>
      </c>
      <c r="G72" s="12">
        <v>0</v>
      </c>
      <c r="H72" s="12">
        <v>0</v>
      </c>
      <c r="I72" s="12">
        <v>0</v>
      </c>
      <c r="J72" s="4">
        <v>1347</v>
      </c>
      <c r="K72" s="4">
        <v>1208</v>
      </c>
      <c r="L72" s="4">
        <v>0</v>
      </c>
      <c r="M72" s="4">
        <v>0</v>
      </c>
      <c r="N72" s="30">
        <f t="shared" si="9"/>
        <v>0</v>
      </c>
      <c r="O72" s="4">
        <v>104</v>
      </c>
      <c r="P72" s="4">
        <v>15</v>
      </c>
      <c r="Q72" s="30">
        <f t="shared" si="10"/>
        <v>7.7208611729769852E-2</v>
      </c>
      <c r="R72" s="30">
        <f t="shared" si="11"/>
        <v>0</v>
      </c>
      <c r="S72" s="30">
        <f t="shared" si="12"/>
        <v>1.2417218543046357E-2</v>
      </c>
      <c r="T72" s="30">
        <f t="shared" si="13"/>
        <v>0</v>
      </c>
      <c r="U72" s="12">
        <v>0</v>
      </c>
      <c r="V72" s="12">
        <v>0</v>
      </c>
      <c r="W72" s="12">
        <f t="shared" si="14"/>
        <v>100</v>
      </c>
      <c r="X72" s="12">
        <f t="shared" si="15"/>
        <v>100</v>
      </c>
    </row>
    <row r="73" spans="2:24" x14ac:dyDescent="0.25">
      <c r="B73" s="20">
        <v>44335</v>
      </c>
      <c r="C73" s="12">
        <v>652.53219999999999</v>
      </c>
      <c r="D73" s="12">
        <v>823.33899999999994</v>
      </c>
      <c r="E73" s="12">
        <v>1152.6716666666666</v>
      </c>
      <c r="F73" s="12">
        <v>494.00633333333332</v>
      </c>
      <c r="G73" s="12">
        <v>0</v>
      </c>
      <c r="H73" s="12">
        <v>0</v>
      </c>
      <c r="I73" s="12">
        <v>0</v>
      </c>
      <c r="J73" s="4">
        <v>859</v>
      </c>
      <c r="K73" s="4">
        <v>754</v>
      </c>
      <c r="L73" s="4">
        <v>0</v>
      </c>
      <c r="M73" s="4">
        <v>0</v>
      </c>
      <c r="N73" s="30">
        <f t="shared" si="9"/>
        <v>0</v>
      </c>
      <c r="O73" s="4">
        <v>107</v>
      </c>
      <c r="P73" s="4">
        <v>38</v>
      </c>
      <c r="Q73" s="30">
        <f t="shared" si="10"/>
        <v>0.12456344586728754</v>
      </c>
      <c r="R73" s="30">
        <f t="shared" si="11"/>
        <v>0</v>
      </c>
      <c r="S73" s="30">
        <f t="shared" si="12"/>
        <v>5.0397877984084884E-2</v>
      </c>
      <c r="T73" s="30">
        <f t="shared" si="13"/>
        <v>0</v>
      </c>
      <c r="U73" s="12">
        <v>0</v>
      </c>
      <c r="V73" s="12">
        <v>0</v>
      </c>
      <c r="W73" s="12">
        <f t="shared" si="14"/>
        <v>100</v>
      </c>
      <c r="X73" s="12">
        <f t="shared" si="15"/>
        <v>100</v>
      </c>
    </row>
    <row r="74" spans="2:24" x14ac:dyDescent="0.25">
      <c r="B74" s="19">
        <v>44336</v>
      </c>
      <c r="C74" s="12">
        <v>300.09737499999994</v>
      </c>
      <c r="D74" s="12">
        <v>433.25220000000002</v>
      </c>
      <c r="E74" s="12">
        <v>385.83050000000003</v>
      </c>
      <c r="F74" s="12">
        <v>464.86666666666662</v>
      </c>
      <c r="G74" s="12">
        <v>0</v>
      </c>
      <c r="H74" s="12">
        <v>0</v>
      </c>
      <c r="I74" s="12">
        <v>0</v>
      </c>
      <c r="J74" s="4">
        <v>964</v>
      </c>
      <c r="K74" s="4">
        <v>995</v>
      </c>
      <c r="L74" s="4">
        <v>0</v>
      </c>
      <c r="M74" s="4">
        <v>0</v>
      </c>
      <c r="N74" s="30">
        <f t="shared" si="9"/>
        <v>0</v>
      </c>
      <c r="O74" s="4">
        <v>104</v>
      </c>
      <c r="P74" s="4">
        <v>16</v>
      </c>
      <c r="Q74" s="30">
        <f t="shared" si="10"/>
        <v>0.1078838174273859</v>
      </c>
      <c r="R74" s="30">
        <f t="shared" si="11"/>
        <v>0</v>
      </c>
      <c r="S74" s="30">
        <f t="shared" si="12"/>
        <v>1.6080402010050253E-2</v>
      </c>
      <c r="T74" s="30">
        <f t="shared" si="13"/>
        <v>0</v>
      </c>
      <c r="U74" s="12">
        <v>0</v>
      </c>
      <c r="V74" s="12">
        <v>0</v>
      </c>
      <c r="W74" s="12">
        <f t="shared" si="14"/>
        <v>100</v>
      </c>
      <c r="X74" s="12">
        <f t="shared" si="15"/>
        <v>100</v>
      </c>
    </row>
    <row r="75" spans="2:24" x14ac:dyDescent="0.25">
      <c r="B75" s="19">
        <v>44337</v>
      </c>
      <c r="C75" s="12">
        <v>441.15736363636364</v>
      </c>
      <c r="D75" s="12">
        <v>388.40814285714288</v>
      </c>
      <c r="E75" s="12">
        <v>312.58924999999999</v>
      </c>
      <c r="F75" s="12">
        <v>489.5</v>
      </c>
      <c r="G75" s="12">
        <v>0</v>
      </c>
      <c r="H75" s="12">
        <v>0</v>
      </c>
      <c r="I75" s="12">
        <v>0</v>
      </c>
      <c r="J75" s="4">
        <v>1139</v>
      </c>
      <c r="K75" s="4">
        <v>1001</v>
      </c>
      <c r="L75" s="4">
        <v>0</v>
      </c>
      <c r="M75" s="4">
        <v>0</v>
      </c>
      <c r="N75" s="30">
        <f t="shared" si="9"/>
        <v>0</v>
      </c>
      <c r="O75" s="4">
        <v>103</v>
      </c>
      <c r="P75" s="4">
        <v>15</v>
      </c>
      <c r="Q75" s="30">
        <f t="shared" si="10"/>
        <v>9.0430201931518878E-2</v>
      </c>
      <c r="R75" s="30">
        <f t="shared" si="11"/>
        <v>0</v>
      </c>
      <c r="S75" s="30">
        <f t="shared" si="12"/>
        <v>1.4985014985014986E-2</v>
      </c>
      <c r="T75" s="30">
        <f t="shared" si="13"/>
        <v>0</v>
      </c>
      <c r="U75" s="12">
        <v>0</v>
      </c>
      <c r="V75" s="12">
        <v>0</v>
      </c>
      <c r="W75" s="12">
        <f t="shared" si="14"/>
        <v>100</v>
      </c>
      <c r="X75" s="12">
        <f t="shared" si="15"/>
        <v>100</v>
      </c>
    </row>
    <row r="76" spans="2:24" x14ac:dyDescent="0.25">
      <c r="B76" s="29">
        <v>44338</v>
      </c>
      <c r="C76" s="12">
        <v>435.34445454545454</v>
      </c>
      <c r="D76" s="12">
        <v>351.89528571428571</v>
      </c>
      <c r="E76" s="12">
        <v>288.01575000000003</v>
      </c>
      <c r="F76" s="12">
        <v>437.06799999999998</v>
      </c>
      <c r="G76" s="12">
        <v>0</v>
      </c>
      <c r="H76" s="12">
        <v>0</v>
      </c>
      <c r="I76" s="12">
        <v>0</v>
      </c>
      <c r="J76" s="4">
        <v>1320</v>
      </c>
      <c r="K76" s="4">
        <v>1172</v>
      </c>
      <c r="L76" s="4">
        <v>0</v>
      </c>
      <c r="M76" s="4">
        <v>0</v>
      </c>
      <c r="N76" s="30">
        <f t="shared" si="9"/>
        <v>0</v>
      </c>
      <c r="O76" s="4">
        <v>98</v>
      </c>
      <c r="P76" s="4">
        <v>15</v>
      </c>
      <c r="Q76" s="30">
        <f t="shared" si="10"/>
        <v>7.4242424242424249E-2</v>
      </c>
      <c r="R76" s="30">
        <f t="shared" si="11"/>
        <v>0</v>
      </c>
      <c r="S76" s="30">
        <f t="shared" si="12"/>
        <v>1.2798634812286689E-2</v>
      </c>
      <c r="T76" s="30">
        <f t="shared" si="13"/>
        <v>0</v>
      </c>
      <c r="U76" s="12">
        <v>0</v>
      </c>
      <c r="V76" s="12">
        <v>0</v>
      </c>
      <c r="W76" s="12">
        <f t="shared" si="14"/>
        <v>100</v>
      </c>
      <c r="X76" s="12">
        <f t="shared" si="15"/>
        <v>100</v>
      </c>
    </row>
    <row r="77" spans="2:24" x14ac:dyDescent="0.25">
      <c r="B77" s="29">
        <v>44339</v>
      </c>
      <c r="C77" s="12">
        <v>818.63130769230759</v>
      </c>
      <c r="D77" s="12">
        <v>626.00866666666661</v>
      </c>
      <c r="E77" s="12">
        <v>659.35233333333338</v>
      </c>
      <c r="F77" s="12">
        <v>559.32133333333331</v>
      </c>
      <c r="G77" s="12">
        <v>0</v>
      </c>
      <c r="H77" s="12">
        <v>0</v>
      </c>
      <c r="I77" s="12">
        <v>0</v>
      </c>
      <c r="J77" s="4">
        <v>1187</v>
      </c>
      <c r="K77" s="4">
        <v>1132</v>
      </c>
      <c r="L77" s="4">
        <v>0</v>
      </c>
      <c r="M77" s="4">
        <v>0</v>
      </c>
      <c r="N77" s="30">
        <f t="shared" si="9"/>
        <v>0</v>
      </c>
      <c r="O77" s="4">
        <v>104</v>
      </c>
      <c r="P77" s="4">
        <v>17</v>
      </c>
      <c r="Q77" s="30">
        <f t="shared" si="10"/>
        <v>8.7615838247683236E-2</v>
      </c>
      <c r="R77" s="30">
        <f t="shared" si="11"/>
        <v>0</v>
      </c>
      <c r="S77" s="30">
        <f t="shared" si="12"/>
        <v>1.5017667844522967E-2</v>
      </c>
      <c r="T77" s="30">
        <f t="shared" si="13"/>
        <v>0</v>
      </c>
      <c r="U77" s="12">
        <v>0</v>
      </c>
      <c r="V77" s="12">
        <v>0</v>
      </c>
      <c r="W77" s="12">
        <f t="shared" si="14"/>
        <v>100</v>
      </c>
      <c r="X77" s="12">
        <f t="shared" si="15"/>
        <v>100</v>
      </c>
    </row>
    <row r="78" spans="2:24" x14ac:dyDescent="0.25">
      <c r="B78" s="20">
        <v>44340</v>
      </c>
      <c r="C78" s="12">
        <v>630.52933333333328</v>
      </c>
      <c r="D78" s="12">
        <v>526.78424999999993</v>
      </c>
      <c r="E78" s="12">
        <v>670.93720000000008</v>
      </c>
      <c r="F78" s="12">
        <v>286.52933333333334</v>
      </c>
      <c r="G78" s="12">
        <v>0</v>
      </c>
      <c r="H78" s="12">
        <v>0</v>
      </c>
      <c r="I78" s="12">
        <v>0</v>
      </c>
      <c r="J78" s="4">
        <v>1182</v>
      </c>
      <c r="K78" s="4">
        <v>1150</v>
      </c>
      <c r="L78" s="4">
        <v>0</v>
      </c>
      <c r="M78" s="4">
        <v>0</v>
      </c>
      <c r="N78" s="30">
        <f t="shared" si="9"/>
        <v>0</v>
      </c>
      <c r="O78" s="4">
        <v>113</v>
      </c>
      <c r="P78" s="4">
        <v>48</v>
      </c>
      <c r="Q78" s="30">
        <f t="shared" si="10"/>
        <v>9.560067681895093E-2</v>
      </c>
      <c r="R78" s="30">
        <f t="shared" si="11"/>
        <v>0</v>
      </c>
      <c r="S78" s="30">
        <f t="shared" si="12"/>
        <v>4.1739130434782612E-2</v>
      </c>
      <c r="T78" s="30">
        <f t="shared" si="13"/>
        <v>0</v>
      </c>
      <c r="U78" s="12">
        <v>0</v>
      </c>
      <c r="V78" s="12">
        <v>0</v>
      </c>
      <c r="W78" s="12">
        <f t="shared" si="14"/>
        <v>100</v>
      </c>
      <c r="X78" s="12">
        <f t="shared" si="15"/>
        <v>100</v>
      </c>
    </row>
    <row r="79" spans="2:24" x14ac:dyDescent="0.25">
      <c r="B79" s="20">
        <v>44341</v>
      </c>
      <c r="C79" s="12">
        <v>535.89076923076925</v>
      </c>
      <c r="D79" s="12">
        <v>538.25477777777769</v>
      </c>
      <c r="E79" s="12">
        <v>587.33783333333338</v>
      </c>
      <c r="F79" s="12">
        <v>440.08866666666671</v>
      </c>
      <c r="G79" s="12">
        <v>0</v>
      </c>
      <c r="H79" s="12">
        <v>0</v>
      </c>
      <c r="I79" s="12">
        <v>0</v>
      </c>
      <c r="J79" s="4">
        <v>1083</v>
      </c>
      <c r="K79" s="4">
        <v>1096</v>
      </c>
      <c r="L79" s="4">
        <v>0</v>
      </c>
      <c r="M79" s="4">
        <v>0</v>
      </c>
      <c r="N79" s="30">
        <f t="shared" si="9"/>
        <v>0</v>
      </c>
      <c r="O79" s="4">
        <v>100</v>
      </c>
      <c r="P79" s="4">
        <v>14</v>
      </c>
      <c r="Q79" s="30">
        <f t="shared" si="10"/>
        <v>9.2336103416435833E-2</v>
      </c>
      <c r="R79" s="30">
        <f t="shared" si="11"/>
        <v>0</v>
      </c>
      <c r="S79" s="30">
        <f t="shared" si="12"/>
        <v>1.2773722627737226E-2</v>
      </c>
      <c r="T79" s="30">
        <f t="shared" si="13"/>
        <v>0</v>
      </c>
      <c r="U79" s="12">
        <v>0</v>
      </c>
      <c r="V79" s="12">
        <v>0</v>
      </c>
      <c r="W79" s="12">
        <f t="shared" si="14"/>
        <v>100</v>
      </c>
      <c r="X79" s="12">
        <f t="shared" si="15"/>
        <v>100</v>
      </c>
    </row>
    <row r="80" spans="2:24" x14ac:dyDescent="0.25">
      <c r="B80" s="20">
        <v>44342</v>
      </c>
      <c r="C80" s="12">
        <v>622.40229999999997</v>
      </c>
      <c r="D80" s="12">
        <v>633.80471428571423</v>
      </c>
      <c r="E80" s="12">
        <v>765.72800000000007</v>
      </c>
      <c r="F80" s="12">
        <v>457.90699999999998</v>
      </c>
      <c r="G80" s="12">
        <v>0</v>
      </c>
      <c r="H80" s="12">
        <v>0</v>
      </c>
      <c r="I80" s="12">
        <v>0</v>
      </c>
      <c r="J80" s="4">
        <v>1066</v>
      </c>
      <c r="K80" s="4">
        <v>1118</v>
      </c>
      <c r="L80" s="4">
        <v>0</v>
      </c>
      <c r="M80" s="4">
        <v>4</v>
      </c>
      <c r="N80" s="30">
        <f t="shared" si="9"/>
        <v>3.5778175313059034E-3</v>
      </c>
      <c r="O80" s="4">
        <v>100</v>
      </c>
      <c r="P80" s="4">
        <v>17</v>
      </c>
      <c r="Q80" s="30">
        <f t="shared" si="10"/>
        <v>9.3808630393996242E-2</v>
      </c>
      <c r="R80" s="30">
        <f t="shared" si="11"/>
        <v>0</v>
      </c>
      <c r="S80" s="30">
        <f t="shared" si="12"/>
        <v>1.520572450805009E-2</v>
      </c>
      <c r="T80" s="30">
        <f t="shared" si="13"/>
        <v>3.2001945718299671E-6</v>
      </c>
      <c r="U80" s="12">
        <v>0</v>
      </c>
      <c r="V80" s="12">
        <v>0</v>
      </c>
      <c r="W80" s="12">
        <f t="shared" si="14"/>
        <v>100</v>
      </c>
      <c r="X80" s="12">
        <f t="shared" si="15"/>
        <v>100</v>
      </c>
    </row>
    <row r="81" spans="2:24" x14ac:dyDescent="0.25">
      <c r="B81" s="19">
        <v>44343</v>
      </c>
      <c r="C81" s="12">
        <v>568.41545454545451</v>
      </c>
      <c r="D81" s="12">
        <v>527.72637499999996</v>
      </c>
      <c r="E81" s="12">
        <v>614.06849999999997</v>
      </c>
      <c r="F81" s="12">
        <v>268.7</v>
      </c>
      <c r="G81" s="12">
        <v>0</v>
      </c>
      <c r="H81" s="12">
        <v>0</v>
      </c>
      <c r="I81" s="12">
        <v>0</v>
      </c>
      <c r="J81" s="4">
        <v>1134</v>
      </c>
      <c r="K81" s="4">
        <v>1052</v>
      </c>
      <c r="L81" s="4">
        <v>0</v>
      </c>
      <c r="M81" s="4">
        <v>0</v>
      </c>
      <c r="N81" s="30">
        <f t="shared" si="9"/>
        <v>0</v>
      </c>
      <c r="O81" s="4">
        <v>112</v>
      </c>
      <c r="P81" s="4">
        <v>14</v>
      </c>
      <c r="Q81" s="30">
        <f t="shared" si="10"/>
        <v>9.8765432098765427E-2</v>
      </c>
      <c r="R81" s="30">
        <f t="shared" si="11"/>
        <v>0</v>
      </c>
      <c r="S81" s="30">
        <f t="shared" si="12"/>
        <v>1.3307984790874524E-2</v>
      </c>
      <c r="T81" s="30">
        <f t="shared" si="13"/>
        <v>0</v>
      </c>
      <c r="U81" s="12">
        <v>0</v>
      </c>
      <c r="V81" s="12">
        <v>0</v>
      </c>
      <c r="W81" s="12">
        <f t="shared" si="14"/>
        <v>100</v>
      </c>
      <c r="X81" s="12">
        <f t="shared" si="15"/>
        <v>100</v>
      </c>
    </row>
    <row r="82" spans="2:24" x14ac:dyDescent="0.25">
      <c r="B82" s="19">
        <v>44344</v>
      </c>
      <c r="C82" s="12">
        <v>693.72230000000002</v>
      </c>
      <c r="D82" s="12">
        <v>507.44949999999994</v>
      </c>
      <c r="E82" s="12">
        <v>599.18899999999996</v>
      </c>
      <c r="F82" s="12">
        <v>232.23099999999999</v>
      </c>
      <c r="G82" s="12">
        <v>0</v>
      </c>
      <c r="H82" s="12">
        <v>0</v>
      </c>
      <c r="I82" s="12">
        <v>0</v>
      </c>
      <c r="J82" s="4">
        <v>1066</v>
      </c>
      <c r="K82" s="4">
        <v>1053</v>
      </c>
      <c r="L82" s="4">
        <v>0</v>
      </c>
      <c r="M82" s="4">
        <v>0</v>
      </c>
      <c r="N82" s="30">
        <f t="shared" si="9"/>
        <v>0</v>
      </c>
      <c r="O82" s="4">
        <v>127</v>
      </c>
      <c r="P82" s="4">
        <v>17</v>
      </c>
      <c r="Q82" s="30">
        <f t="shared" si="10"/>
        <v>0.11913696060037524</v>
      </c>
      <c r="R82" s="30">
        <f t="shared" si="11"/>
        <v>0</v>
      </c>
      <c r="S82" s="30">
        <f t="shared" si="12"/>
        <v>1.6144349477682812E-2</v>
      </c>
      <c r="T82" s="30">
        <f t="shared" si="13"/>
        <v>0</v>
      </c>
      <c r="U82" s="12">
        <v>0</v>
      </c>
      <c r="V82" s="12">
        <v>0</v>
      </c>
      <c r="W82" s="12">
        <f t="shared" si="14"/>
        <v>100</v>
      </c>
      <c r="X82" s="12">
        <f t="shared" si="15"/>
        <v>100</v>
      </c>
    </row>
    <row r="83" spans="2:24" x14ac:dyDescent="0.25">
      <c r="B83" s="29">
        <v>44345</v>
      </c>
      <c r="C83" s="12">
        <v>560.34</v>
      </c>
      <c r="D83" s="12">
        <v>616.431375</v>
      </c>
      <c r="E83" s="12">
        <v>635.47919999999999</v>
      </c>
      <c r="F83" s="12">
        <v>584.68500000000006</v>
      </c>
      <c r="G83" s="12">
        <v>0</v>
      </c>
      <c r="H83" s="12">
        <v>0</v>
      </c>
      <c r="I83" s="12">
        <v>0</v>
      </c>
      <c r="J83" s="4">
        <v>877</v>
      </c>
      <c r="K83" s="4">
        <v>719</v>
      </c>
      <c r="L83" s="4">
        <v>0</v>
      </c>
      <c r="M83" s="4">
        <v>0</v>
      </c>
      <c r="N83" s="30">
        <f t="shared" si="9"/>
        <v>0</v>
      </c>
      <c r="O83" s="4">
        <v>68</v>
      </c>
      <c r="P83" s="4">
        <v>12</v>
      </c>
      <c r="Q83" s="30">
        <f t="shared" si="10"/>
        <v>7.7537058152793617E-2</v>
      </c>
      <c r="R83" s="30">
        <f t="shared" si="11"/>
        <v>0</v>
      </c>
      <c r="S83" s="30">
        <f t="shared" si="12"/>
        <v>1.6689847009735744E-2</v>
      </c>
      <c r="T83" s="30">
        <f t="shared" si="13"/>
        <v>0</v>
      </c>
      <c r="U83" s="12">
        <v>0</v>
      </c>
      <c r="V83" s="12">
        <v>0</v>
      </c>
      <c r="W83" s="12">
        <f t="shared" si="14"/>
        <v>100</v>
      </c>
      <c r="X83" s="12">
        <f t="shared" si="15"/>
        <v>100</v>
      </c>
    </row>
    <row r="84" spans="2:24" x14ac:dyDescent="0.25">
      <c r="B84" s="29">
        <v>44346</v>
      </c>
      <c r="C84" s="12">
        <v>597.27992307692307</v>
      </c>
      <c r="D84" s="12">
        <v>528.57775000000004</v>
      </c>
      <c r="E84" s="12">
        <v>595.14959999999996</v>
      </c>
      <c r="F84" s="12">
        <v>417.62466666666666</v>
      </c>
      <c r="G84" s="12">
        <v>0</v>
      </c>
      <c r="H84" s="12">
        <v>0</v>
      </c>
      <c r="I84" s="12">
        <v>0</v>
      </c>
      <c r="J84" s="4">
        <v>1748</v>
      </c>
      <c r="K84" s="4">
        <v>1506</v>
      </c>
      <c r="L84" s="4">
        <v>0</v>
      </c>
      <c r="M84" s="4">
        <v>0</v>
      </c>
      <c r="N84" s="12"/>
      <c r="O84" s="4">
        <v>126</v>
      </c>
      <c r="P84" s="4">
        <v>23</v>
      </c>
      <c r="Q84" s="30">
        <f t="shared" ref="Q84:Q85" si="16">IF(O84=0,0,O84/J84)</f>
        <v>7.2082379862700233E-2</v>
      </c>
      <c r="R84" s="30">
        <f t="shared" ref="R84:R85" si="17">IF(L84=0,0,L84/J84)</f>
        <v>0</v>
      </c>
      <c r="S84" s="30">
        <f t="shared" ref="S84:S85" si="18">IF(P84=0,0,P84/K84)</f>
        <v>1.5272244355909695E-2</v>
      </c>
      <c r="T84" s="30">
        <f t="shared" ref="T84:T85" si="19">IF(N84=0,0,N84/K84)</f>
        <v>0</v>
      </c>
      <c r="U84" s="12">
        <v>0</v>
      </c>
      <c r="V84" s="12">
        <v>0</v>
      </c>
      <c r="W84" s="12">
        <f t="shared" ref="W84:W85" si="20">100-U84</f>
        <v>100</v>
      </c>
      <c r="X84" s="12">
        <f t="shared" ref="X84:X85" si="21">100-V84</f>
        <v>100</v>
      </c>
    </row>
    <row r="85" spans="2:24" x14ac:dyDescent="0.25">
      <c r="B85" s="20">
        <v>44347</v>
      </c>
      <c r="C85" s="12">
        <v>561.01340000000005</v>
      </c>
      <c r="D85" s="12">
        <v>427.368875</v>
      </c>
      <c r="E85" s="12">
        <v>504.55283333333335</v>
      </c>
      <c r="F85" s="12">
        <v>195.81700000000001</v>
      </c>
      <c r="G85" s="12">
        <v>0</v>
      </c>
      <c r="H85" s="12">
        <v>0</v>
      </c>
      <c r="I85" s="12">
        <v>0</v>
      </c>
      <c r="J85" s="4">
        <v>1182</v>
      </c>
      <c r="K85" s="4">
        <v>1088</v>
      </c>
      <c r="L85" s="4">
        <v>0</v>
      </c>
      <c r="M85" s="4">
        <v>0</v>
      </c>
      <c r="N85" s="12"/>
      <c r="O85" s="4">
        <v>132</v>
      </c>
      <c r="P85" s="4">
        <v>17</v>
      </c>
      <c r="Q85" s="30">
        <f t="shared" si="16"/>
        <v>0.1116751269035533</v>
      </c>
      <c r="R85" s="30">
        <f t="shared" si="17"/>
        <v>0</v>
      </c>
      <c r="S85" s="30">
        <f t="shared" si="18"/>
        <v>1.5625E-2</v>
      </c>
      <c r="T85" s="30">
        <f t="shared" si="19"/>
        <v>0</v>
      </c>
      <c r="U85" s="12">
        <v>0</v>
      </c>
      <c r="V85" s="12">
        <v>0</v>
      </c>
      <c r="W85" s="12">
        <f t="shared" si="20"/>
        <v>100</v>
      </c>
      <c r="X85" s="12">
        <f t="shared" si="21"/>
        <v>100</v>
      </c>
    </row>
    <row r="86" spans="2:24" x14ac:dyDescent="0.25">
      <c r="B86" s="14" t="s">
        <v>2</v>
      </c>
      <c r="C86" s="15">
        <v>156731.16800000001</v>
      </c>
      <c r="D86" s="15">
        <v>107815.10399999999</v>
      </c>
      <c r="E86" s="15">
        <v>67076.368999999992</v>
      </c>
      <c r="F86" s="15">
        <v>40738.735000000001</v>
      </c>
      <c r="G86" s="15">
        <v>0</v>
      </c>
      <c r="H86" s="15">
        <v>0</v>
      </c>
      <c r="I86" s="15">
        <v>0</v>
      </c>
      <c r="J86" s="15">
        <v>35461</v>
      </c>
      <c r="K86" s="15">
        <v>32784</v>
      </c>
      <c r="L86" s="15">
        <v>1</v>
      </c>
      <c r="M86" s="15">
        <v>25</v>
      </c>
      <c r="N86" s="16" t="s">
        <v>34</v>
      </c>
      <c r="O86" s="15">
        <v>3672</v>
      </c>
      <c r="P86" s="15">
        <v>865</v>
      </c>
      <c r="Q86" s="16" t="s">
        <v>34</v>
      </c>
      <c r="R86" s="16" t="s">
        <v>34</v>
      </c>
      <c r="S86" s="16" t="s">
        <v>34</v>
      </c>
      <c r="T86" s="16" t="s">
        <v>34</v>
      </c>
      <c r="U86" s="16" t="s">
        <v>34</v>
      </c>
      <c r="V86" s="16" t="s">
        <v>34</v>
      </c>
      <c r="W86" s="16" t="s">
        <v>34</v>
      </c>
      <c r="X86" s="16" t="s">
        <v>34</v>
      </c>
    </row>
    <row r="87" spans="2:24" ht="25.5" x14ac:dyDescent="0.25">
      <c r="B87" s="18" t="s">
        <v>3</v>
      </c>
      <c r="C87" s="17">
        <v>485.94986346905779</v>
      </c>
      <c r="D87" s="17">
        <v>538.12784832309262</v>
      </c>
      <c r="E87" s="17">
        <v>619.93941666666694</v>
      </c>
      <c r="F87" s="17">
        <v>457.33852688172038</v>
      </c>
      <c r="G87" s="17">
        <v>0</v>
      </c>
      <c r="H87" s="17">
        <v>0</v>
      </c>
      <c r="I87" s="17">
        <v>0</v>
      </c>
      <c r="J87" s="17">
        <v>1143.9032258064517</v>
      </c>
      <c r="K87" s="17">
        <v>1057.5483870967741</v>
      </c>
      <c r="L87" s="17">
        <v>3.2258064516129031E-2</v>
      </c>
      <c r="M87" s="17">
        <v>0.80645161290322576</v>
      </c>
      <c r="N87" s="31">
        <f>AVERAGE(N55:N85)</f>
        <v>7.9993273705648545E-4</v>
      </c>
      <c r="O87" s="17">
        <v>118.45161290322581</v>
      </c>
      <c r="P87" s="17">
        <v>27.903225806451612</v>
      </c>
      <c r="Q87" s="31">
        <f t="shared" ref="Q87:X87" si="22">AVERAGE(Q55:Q85)</f>
        <v>0.10493208033327066</v>
      </c>
      <c r="R87" s="31">
        <f t="shared" si="22"/>
        <v>2.8446265005404788E-5</v>
      </c>
      <c r="S87" s="31">
        <f t="shared" si="22"/>
        <v>2.6936917571137413E-2</v>
      </c>
      <c r="T87" s="31">
        <f t="shared" si="22"/>
        <v>7.0139909261702788E-7</v>
      </c>
      <c r="U87" s="17">
        <f t="shared" si="22"/>
        <v>0</v>
      </c>
      <c r="V87" s="17">
        <f t="shared" si="22"/>
        <v>0</v>
      </c>
      <c r="W87" s="17">
        <f t="shared" si="22"/>
        <v>100</v>
      </c>
      <c r="X87" s="17">
        <f t="shared" si="22"/>
        <v>100</v>
      </c>
    </row>
    <row r="90" spans="2:24" ht="25.5" customHeight="1" x14ac:dyDescent="0.25">
      <c r="B90" s="27">
        <v>45047</v>
      </c>
      <c r="C90" s="32" t="s">
        <v>41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4"/>
    </row>
    <row r="91" spans="2:24" ht="156" x14ac:dyDescent="0.25">
      <c r="B91" s="18"/>
      <c r="C91" s="11"/>
      <c r="D91" s="9" t="s">
        <v>38</v>
      </c>
      <c r="E91" s="9" t="s">
        <v>39</v>
      </c>
      <c r="F91" s="9" t="s">
        <v>40</v>
      </c>
      <c r="G91" s="9" t="s">
        <v>14</v>
      </c>
      <c r="H91" s="9" t="s">
        <v>15</v>
      </c>
      <c r="I91" s="9" t="s">
        <v>16</v>
      </c>
      <c r="J91" s="9" t="s">
        <v>19</v>
      </c>
      <c r="K91" s="9" t="s">
        <v>20</v>
      </c>
      <c r="L91" s="9" t="s">
        <v>21</v>
      </c>
      <c r="M91" s="22" t="s">
        <v>23</v>
      </c>
      <c r="N91" s="9" t="s">
        <v>24</v>
      </c>
    </row>
    <row r="92" spans="2:24" x14ac:dyDescent="0.25">
      <c r="B92" s="18"/>
      <c r="C92" s="11" t="s">
        <v>25</v>
      </c>
      <c r="D92" s="11" t="s">
        <v>25</v>
      </c>
      <c r="E92" s="11" t="s">
        <v>25</v>
      </c>
      <c r="F92" s="11" t="s">
        <v>25</v>
      </c>
      <c r="G92" s="11" t="s">
        <v>26</v>
      </c>
      <c r="H92" s="11" t="s">
        <v>27</v>
      </c>
      <c r="I92" s="11" t="s">
        <v>28</v>
      </c>
      <c r="J92" s="11" t="s">
        <v>28</v>
      </c>
      <c r="K92" s="11" t="s">
        <v>30</v>
      </c>
      <c r="L92" s="11" t="s">
        <v>31</v>
      </c>
      <c r="M92" s="23" t="s">
        <v>32</v>
      </c>
      <c r="N92" s="11" t="s">
        <v>33</v>
      </c>
    </row>
    <row r="93" spans="2:24" x14ac:dyDescent="0.25">
      <c r="B93" s="18" t="s">
        <v>2</v>
      </c>
      <c r="C93" s="15">
        <f>SUM(C86:D86)</f>
        <v>264546.272</v>
      </c>
      <c r="D93" s="15">
        <f>D86</f>
        <v>107815.10399999999</v>
      </c>
      <c r="E93" s="15">
        <f t="shared" ref="E93:F93" si="23">E86</f>
        <v>67076.368999999992</v>
      </c>
      <c r="F93" s="15">
        <f t="shared" si="23"/>
        <v>40738.735000000001</v>
      </c>
      <c r="G93" s="15">
        <f>SUM(H86:I86)</f>
        <v>0</v>
      </c>
      <c r="H93" s="15">
        <f>SUM(J86:K86)</f>
        <v>68245</v>
      </c>
      <c r="I93" s="15">
        <f>SUM(L86:M86)</f>
        <v>26</v>
      </c>
      <c r="J93" s="15">
        <f>SUM(O86:P86)</f>
        <v>4537</v>
      </c>
      <c r="K93" s="16" t="s">
        <v>34</v>
      </c>
      <c r="L93" s="16" t="s">
        <v>34</v>
      </c>
      <c r="M93" s="24" t="s">
        <v>34</v>
      </c>
      <c r="N93" s="16" t="s">
        <v>34</v>
      </c>
    </row>
    <row r="94" spans="2:24" ht="25.5" x14ac:dyDescent="0.25">
      <c r="B94" s="18" t="s">
        <v>3</v>
      </c>
      <c r="C94" s="21">
        <f>AVERAGE(C87:D87)</f>
        <v>512.03885589607523</v>
      </c>
      <c r="D94" s="21">
        <f>D87</f>
        <v>538.12784832309262</v>
      </c>
      <c r="E94" s="21">
        <f t="shared" ref="E94:F94" si="24">E87</f>
        <v>619.93941666666694</v>
      </c>
      <c r="F94" s="21">
        <f t="shared" si="24"/>
        <v>457.33852688172038</v>
      </c>
      <c r="G94" s="21">
        <f>AVERAGE(H87:I87)</f>
        <v>0</v>
      </c>
      <c r="H94" s="21">
        <f>AVERAGE(J87:K87)</f>
        <v>1100.7258064516129</v>
      </c>
      <c r="I94" s="21">
        <f>AVERAGE(L87:M87)</f>
        <v>0.41935483870967738</v>
      </c>
      <c r="J94" s="21">
        <f>AVERAGE(O87:P87)</f>
        <v>73.177419354838705</v>
      </c>
      <c r="K94" s="31">
        <f>AVERAGE(Q87,S87)</f>
        <v>6.5934498952204032E-2</v>
      </c>
      <c r="L94" s="31">
        <f>AVERAGE(R87,T87)</f>
        <v>1.4573832049010909E-5</v>
      </c>
      <c r="M94" s="25">
        <f>AVERAGE(U87:V87)</f>
        <v>0</v>
      </c>
      <c r="N94" s="21">
        <f>AVERAGE(W87:X87)</f>
        <v>100</v>
      </c>
    </row>
    <row r="97" spans="2:24" x14ac:dyDescent="0.25">
      <c r="B97" s="1" t="s">
        <v>35</v>
      </c>
      <c r="C97" s="10">
        <v>1</v>
      </c>
      <c r="D97" s="10">
        <v>2</v>
      </c>
      <c r="E97" s="10">
        <v>3</v>
      </c>
      <c r="F97" s="10">
        <v>4</v>
      </c>
      <c r="G97" s="10">
        <v>5</v>
      </c>
      <c r="H97" s="10">
        <v>6</v>
      </c>
      <c r="I97" s="10">
        <v>7</v>
      </c>
      <c r="J97" s="10">
        <v>8</v>
      </c>
      <c r="K97" s="10">
        <v>9</v>
      </c>
      <c r="L97" s="10">
        <v>10</v>
      </c>
      <c r="M97" s="10">
        <v>11</v>
      </c>
      <c r="N97" s="10">
        <v>12</v>
      </c>
      <c r="O97" s="10">
        <v>13</v>
      </c>
      <c r="P97" s="10">
        <v>14</v>
      </c>
      <c r="Q97" s="10">
        <v>15</v>
      </c>
      <c r="R97" s="10">
        <v>16</v>
      </c>
      <c r="S97" s="10">
        <v>17</v>
      </c>
      <c r="T97" s="10">
        <v>18</v>
      </c>
      <c r="U97" s="10">
        <v>19</v>
      </c>
      <c r="V97" s="10">
        <v>20</v>
      </c>
      <c r="W97" s="10">
        <v>21</v>
      </c>
      <c r="X97" s="10">
        <v>22</v>
      </c>
    </row>
    <row r="98" spans="2:24" ht="63.75" x14ac:dyDescent="0.25">
      <c r="B98" s="5" t="s">
        <v>7</v>
      </c>
      <c r="C98" s="2" t="s">
        <v>0</v>
      </c>
      <c r="D98" s="2" t="s">
        <v>8</v>
      </c>
      <c r="E98" s="2" t="s">
        <v>8</v>
      </c>
      <c r="F98" s="2" t="s">
        <v>8</v>
      </c>
      <c r="G98" s="2" t="s">
        <v>8</v>
      </c>
      <c r="H98" s="2" t="s">
        <v>9</v>
      </c>
      <c r="I98" s="2" t="s">
        <v>10</v>
      </c>
      <c r="J98" s="2" t="s">
        <v>11</v>
      </c>
      <c r="K98" s="2" t="s">
        <v>12</v>
      </c>
      <c r="L98" s="2" t="s">
        <v>11</v>
      </c>
      <c r="M98" s="2" t="s">
        <v>12</v>
      </c>
      <c r="N98" s="2" t="s">
        <v>12</v>
      </c>
      <c r="O98" s="2" t="s">
        <v>11</v>
      </c>
      <c r="P98" s="2" t="s">
        <v>12</v>
      </c>
      <c r="Q98" s="2" t="s">
        <v>11</v>
      </c>
      <c r="R98" s="2" t="s">
        <v>11</v>
      </c>
      <c r="S98" s="2" t="s">
        <v>12</v>
      </c>
      <c r="T98" s="2" t="s">
        <v>12</v>
      </c>
      <c r="U98" s="2" t="s">
        <v>11</v>
      </c>
      <c r="V98" s="2" t="s">
        <v>12</v>
      </c>
      <c r="W98" s="2" t="s">
        <v>11</v>
      </c>
      <c r="X98" s="2" t="s">
        <v>12</v>
      </c>
    </row>
    <row r="99" spans="2:24" ht="144" x14ac:dyDescent="0.25">
      <c r="B99" s="6" t="s">
        <v>13</v>
      </c>
      <c r="C99" s="8"/>
      <c r="D99" s="9"/>
      <c r="E99" s="9" t="s">
        <v>38</v>
      </c>
      <c r="F99" s="9" t="s">
        <v>39</v>
      </c>
      <c r="G99" s="9" t="s">
        <v>40</v>
      </c>
      <c r="H99" s="9" t="s">
        <v>14</v>
      </c>
      <c r="I99" s="9" t="s">
        <v>14</v>
      </c>
      <c r="J99" s="9" t="s">
        <v>15</v>
      </c>
      <c r="K99" s="9" t="s">
        <v>15</v>
      </c>
      <c r="L99" s="9" t="s">
        <v>16</v>
      </c>
      <c r="M99" s="9" t="s">
        <v>17</v>
      </c>
      <c r="N99" s="9" t="s">
        <v>18</v>
      </c>
      <c r="O99" s="9" t="s">
        <v>19</v>
      </c>
      <c r="P99" s="9" t="s">
        <v>19</v>
      </c>
      <c r="Q99" s="9" t="s">
        <v>20</v>
      </c>
      <c r="R99" s="9" t="s">
        <v>21</v>
      </c>
      <c r="S99" s="9" t="s">
        <v>22</v>
      </c>
      <c r="T99" s="9" t="s">
        <v>21</v>
      </c>
      <c r="U99" s="9" t="s">
        <v>23</v>
      </c>
      <c r="V99" s="9" t="s">
        <v>23</v>
      </c>
      <c r="W99" s="9" t="s">
        <v>24</v>
      </c>
      <c r="X99" s="9" t="s">
        <v>24</v>
      </c>
    </row>
    <row r="100" spans="2:24" x14ac:dyDescent="0.25">
      <c r="B100" s="3" t="s">
        <v>1</v>
      </c>
      <c r="C100" s="11" t="s">
        <v>25</v>
      </c>
      <c r="D100" s="11" t="s">
        <v>25</v>
      </c>
      <c r="E100" s="11" t="s">
        <v>25</v>
      </c>
      <c r="F100" s="11" t="s">
        <v>25</v>
      </c>
      <c r="G100" s="11" t="s">
        <v>25</v>
      </c>
      <c r="H100" s="11" t="s">
        <v>26</v>
      </c>
      <c r="I100" s="11" t="s">
        <v>26</v>
      </c>
      <c r="J100" s="11" t="s">
        <v>27</v>
      </c>
      <c r="K100" s="11" t="s">
        <v>27</v>
      </c>
      <c r="L100" s="11" t="s">
        <v>28</v>
      </c>
      <c r="M100" s="11" t="s">
        <v>28</v>
      </c>
      <c r="N100" s="11" t="s">
        <v>29</v>
      </c>
      <c r="O100" s="11" t="s">
        <v>28</v>
      </c>
      <c r="P100" s="11" t="s">
        <v>28</v>
      </c>
      <c r="Q100" s="11" t="s">
        <v>30</v>
      </c>
      <c r="R100" s="11" t="s">
        <v>31</v>
      </c>
      <c r="S100" s="11" t="s">
        <v>30</v>
      </c>
      <c r="T100" s="11" t="s">
        <v>31</v>
      </c>
      <c r="U100" s="11" t="s">
        <v>32</v>
      </c>
      <c r="V100" s="11" t="s">
        <v>32</v>
      </c>
      <c r="W100" s="11" t="s">
        <v>33</v>
      </c>
      <c r="X100" s="11" t="s">
        <v>33</v>
      </c>
    </row>
    <row r="101" spans="2:24" x14ac:dyDescent="0.25">
      <c r="B101" s="20">
        <v>44348</v>
      </c>
      <c r="C101" s="12">
        <v>541.96353846153841</v>
      </c>
      <c r="D101" s="12">
        <v>580.69188888888903</v>
      </c>
      <c r="E101" s="12">
        <v>609.09133333333341</v>
      </c>
      <c r="F101" s="12">
        <v>523.89300000000003</v>
      </c>
      <c r="G101" s="12">
        <v>0</v>
      </c>
      <c r="H101" s="12">
        <v>0</v>
      </c>
      <c r="I101" s="12">
        <v>0</v>
      </c>
      <c r="J101" s="4">
        <v>1123</v>
      </c>
      <c r="K101" s="4">
        <v>1089</v>
      </c>
      <c r="L101" s="4">
        <v>0</v>
      </c>
      <c r="M101" s="4">
        <v>0</v>
      </c>
      <c r="N101" s="30">
        <f>IF(M101=0,0,M101/K101)</f>
        <v>0</v>
      </c>
      <c r="O101" s="4">
        <v>127</v>
      </c>
      <c r="P101" s="4">
        <v>14</v>
      </c>
      <c r="Q101" s="30">
        <f>IF(O101=0,0,O101/J101)</f>
        <v>0.11308993766696349</v>
      </c>
      <c r="R101" s="30">
        <f>IF(L101=0,0,L101/J101)</f>
        <v>0</v>
      </c>
      <c r="S101" s="30">
        <f>IF(P101=0,0,P101/K101)</f>
        <v>1.2855831037649219E-2</v>
      </c>
      <c r="T101" s="30">
        <f>IF(N101=0,0,N101/K101)</f>
        <v>0</v>
      </c>
      <c r="U101" s="12">
        <v>0</v>
      </c>
      <c r="V101" s="12">
        <v>0</v>
      </c>
      <c r="W101" s="12">
        <f>100-U101</f>
        <v>100</v>
      </c>
      <c r="X101" s="12">
        <f>100-V101</f>
        <v>100</v>
      </c>
    </row>
    <row r="102" spans="2:24" x14ac:dyDescent="0.25">
      <c r="B102" s="20">
        <v>44349</v>
      </c>
      <c r="C102" s="12">
        <v>537.71784615384615</v>
      </c>
      <c r="D102" s="12">
        <v>567.25077777777778</v>
      </c>
      <c r="E102" s="12">
        <v>561.31550000000004</v>
      </c>
      <c r="F102" s="12">
        <v>579.12133333333338</v>
      </c>
      <c r="G102" s="12">
        <v>0</v>
      </c>
      <c r="H102" s="12">
        <v>0</v>
      </c>
      <c r="I102" s="12">
        <v>0</v>
      </c>
      <c r="J102" s="4">
        <v>1071</v>
      </c>
      <c r="K102" s="4">
        <v>1079</v>
      </c>
      <c r="L102" s="4">
        <v>0</v>
      </c>
      <c r="M102" s="4">
        <v>0</v>
      </c>
      <c r="N102" s="30">
        <f t="shared" ref="N102:N130" si="25">IF(M102=0,0,M102/K102)</f>
        <v>0</v>
      </c>
      <c r="O102" s="4">
        <v>132</v>
      </c>
      <c r="P102" s="4">
        <v>18</v>
      </c>
      <c r="Q102" s="30">
        <f t="shared" ref="Q102:Q130" si="26">IF(O102=0,0,O102/J102)</f>
        <v>0.12324929971988796</v>
      </c>
      <c r="R102" s="30">
        <f t="shared" ref="R102:R130" si="27">IF(L102=0,0,L102/J102)</f>
        <v>0</v>
      </c>
      <c r="S102" s="30">
        <f t="shared" ref="S102:S130" si="28">IF(P102=0,0,P102/K102)</f>
        <v>1.6682113067655237E-2</v>
      </c>
      <c r="T102" s="30">
        <f t="shared" ref="T102:T130" si="29">IF(N102=0,0,N102/K102)</f>
        <v>0</v>
      </c>
      <c r="U102" s="12">
        <v>0</v>
      </c>
      <c r="V102" s="12">
        <v>0</v>
      </c>
      <c r="W102" s="12">
        <f t="shared" ref="W102:W130" si="30">100-U102</f>
        <v>100</v>
      </c>
      <c r="X102" s="12">
        <f t="shared" ref="X102:X130" si="31">100-V102</f>
        <v>100</v>
      </c>
    </row>
    <row r="103" spans="2:24" x14ac:dyDescent="0.25">
      <c r="B103" s="19">
        <v>44350</v>
      </c>
      <c r="C103" s="12">
        <v>491.55020000000002</v>
      </c>
      <c r="D103" s="12">
        <v>557.31685714285709</v>
      </c>
      <c r="E103" s="12">
        <v>619.99324999999999</v>
      </c>
      <c r="F103" s="12">
        <v>473.74833333333328</v>
      </c>
      <c r="G103" s="12">
        <v>0</v>
      </c>
      <c r="H103" s="12">
        <v>0</v>
      </c>
      <c r="I103" s="12">
        <v>0</v>
      </c>
      <c r="J103" s="4">
        <v>1052</v>
      </c>
      <c r="K103" s="4">
        <v>1086</v>
      </c>
      <c r="L103" s="4">
        <v>0</v>
      </c>
      <c r="M103" s="4">
        <v>0</v>
      </c>
      <c r="N103" s="30">
        <f t="shared" si="25"/>
        <v>0</v>
      </c>
      <c r="O103" s="4">
        <v>128</v>
      </c>
      <c r="P103" s="4">
        <v>14</v>
      </c>
      <c r="Q103" s="30">
        <f t="shared" si="26"/>
        <v>0.12167300380228137</v>
      </c>
      <c r="R103" s="30">
        <f t="shared" si="27"/>
        <v>0</v>
      </c>
      <c r="S103" s="30">
        <f t="shared" si="28"/>
        <v>1.289134438305709E-2</v>
      </c>
      <c r="T103" s="30">
        <f t="shared" si="29"/>
        <v>0</v>
      </c>
      <c r="U103" s="12">
        <v>0</v>
      </c>
      <c r="V103" s="12">
        <v>0</v>
      </c>
      <c r="W103" s="12">
        <f t="shared" si="30"/>
        <v>100</v>
      </c>
      <c r="X103" s="12">
        <f t="shared" si="31"/>
        <v>100</v>
      </c>
    </row>
    <row r="104" spans="2:24" x14ac:dyDescent="0.25">
      <c r="B104" s="19">
        <v>44351</v>
      </c>
      <c r="C104" s="12">
        <v>513.65209090909093</v>
      </c>
      <c r="D104" s="12">
        <v>662.96314285714288</v>
      </c>
      <c r="E104" s="12">
        <v>799.86950000000002</v>
      </c>
      <c r="F104" s="12">
        <v>480.42133333333339</v>
      </c>
      <c r="G104" s="12">
        <v>0</v>
      </c>
      <c r="H104" s="12">
        <v>0</v>
      </c>
      <c r="I104" s="12">
        <v>0</v>
      </c>
      <c r="J104" s="4">
        <v>1143</v>
      </c>
      <c r="K104" s="4">
        <v>1088</v>
      </c>
      <c r="L104" s="4">
        <v>0</v>
      </c>
      <c r="M104" s="4">
        <v>0</v>
      </c>
      <c r="N104" s="30">
        <f t="shared" si="25"/>
        <v>0</v>
      </c>
      <c r="O104" s="4">
        <v>124</v>
      </c>
      <c r="P104" s="4">
        <v>14</v>
      </c>
      <c r="Q104" s="30">
        <f t="shared" si="26"/>
        <v>0.10848643919510061</v>
      </c>
      <c r="R104" s="30">
        <f t="shared" si="27"/>
        <v>0</v>
      </c>
      <c r="S104" s="30">
        <f t="shared" si="28"/>
        <v>1.2867647058823529E-2</v>
      </c>
      <c r="T104" s="30">
        <f t="shared" si="29"/>
        <v>0</v>
      </c>
      <c r="U104" s="12">
        <v>0</v>
      </c>
      <c r="V104" s="12">
        <v>0</v>
      </c>
      <c r="W104" s="12">
        <f t="shared" si="30"/>
        <v>100</v>
      </c>
      <c r="X104" s="12">
        <f t="shared" si="31"/>
        <v>100</v>
      </c>
    </row>
    <row r="105" spans="2:24" x14ac:dyDescent="0.25">
      <c r="B105" s="29">
        <v>44352</v>
      </c>
      <c r="C105" s="12">
        <v>542.4248</v>
      </c>
      <c r="D105" s="12">
        <v>641.42385714285717</v>
      </c>
      <c r="E105" s="12">
        <v>765.17925000000002</v>
      </c>
      <c r="F105" s="12">
        <v>476.41666666666669</v>
      </c>
      <c r="G105" s="12">
        <v>0</v>
      </c>
      <c r="H105" s="12">
        <v>0</v>
      </c>
      <c r="I105" s="12">
        <v>0</v>
      </c>
      <c r="J105" s="4">
        <v>1172</v>
      </c>
      <c r="K105" s="4">
        <v>1133</v>
      </c>
      <c r="L105" s="4">
        <v>0</v>
      </c>
      <c r="M105" s="4">
        <v>0</v>
      </c>
      <c r="N105" s="30">
        <f t="shared" si="25"/>
        <v>0</v>
      </c>
      <c r="O105" s="4">
        <v>130</v>
      </c>
      <c r="P105" s="4">
        <v>19</v>
      </c>
      <c r="Q105" s="30">
        <f t="shared" si="26"/>
        <v>0.11092150170648464</v>
      </c>
      <c r="R105" s="30">
        <f t="shared" si="27"/>
        <v>0</v>
      </c>
      <c r="S105" s="30">
        <f t="shared" si="28"/>
        <v>1.6769638128861428E-2</v>
      </c>
      <c r="T105" s="30">
        <f t="shared" si="29"/>
        <v>0</v>
      </c>
      <c r="U105" s="12">
        <v>0</v>
      </c>
      <c r="V105" s="12">
        <v>0</v>
      </c>
      <c r="W105" s="12">
        <f t="shared" si="30"/>
        <v>100</v>
      </c>
      <c r="X105" s="12">
        <f t="shared" si="31"/>
        <v>100</v>
      </c>
    </row>
    <row r="106" spans="2:24" x14ac:dyDescent="0.25">
      <c r="B106" s="29">
        <v>44353</v>
      </c>
      <c r="C106" s="12">
        <v>718.16250000000002</v>
      </c>
      <c r="D106" s="12">
        <v>720.53599999999994</v>
      </c>
      <c r="E106" s="12">
        <v>880.31824999999992</v>
      </c>
      <c r="F106" s="12">
        <v>507.49299999999994</v>
      </c>
      <c r="G106" s="12">
        <v>0</v>
      </c>
      <c r="H106" s="12">
        <v>0</v>
      </c>
      <c r="I106" s="12">
        <v>0</v>
      </c>
      <c r="J106" s="4">
        <v>1195</v>
      </c>
      <c r="K106" s="4">
        <v>1223</v>
      </c>
      <c r="L106" s="4">
        <v>0</v>
      </c>
      <c r="M106" s="4">
        <v>0</v>
      </c>
      <c r="N106" s="30">
        <f t="shared" si="25"/>
        <v>0</v>
      </c>
      <c r="O106" s="4">
        <v>127</v>
      </c>
      <c r="P106" s="4">
        <v>39</v>
      </c>
      <c r="Q106" s="30">
        <f t="shared" si="26"/>
        <v>0.10627615062761506</v>
      </c>
      <c r="R106" s="30">
        <f t="shared" si="27"/>
        <v>0</v>
      </c>
      <c r="S106" s="30">
        <f t="shared" si="28"/>
        <v>3.188879803761243E-2</v>
      </c>
      <c r="T106" s="30">
        <f t="shared" si="29"/>
        <v>0</v>
      </c>
      <c r="U106" s="12">
        <v>0</v>
      </c>
      <c r="V106" s="12">
        <v>0</v>
      </c>
      <c r="W106" s="12">
        <f t="shared" si="30"/>
        <v>100</v>
      </c>
      <c r="X106" s="12">
        <f t="shared" si="31"/>
        <v>100</v>
      </c>
    </row>
    <row r="107" spans="2:24" x14ac:dyDescent="0.25">
      <c r="B107" s="29">
        <v>44354</v>
      </c>
      <c r="C107" s="12">
        <v>654.35418181818181</v>
      </c>
      <c r="D107" s="12">
        <v>679.28328571428574</v>
      </c>
      <c r="E107" s="12">
        <v>799.52774999999997</v>
      </c>
      <c r="F107" s="12">
        <v>518.95733333333339</v>
      </c>
      <c r="G107" s="12">
        <v>0</v>
      </c>
      <c r="H107" s="12">
        <v>0</v>
      </c>
      <c r="I107" s="12">
        <v>0</v>
      </c>
      <c r="J107" s="4">
        <v>1213</v>
      </c>
      <c r="K107" s="4">
        <v>1138</v>
      </c>
      <c r="L107" s="4">
        <v>0</v>
      </c>
      <c r="M107" s="4">
        <v>0</v>
      </c>
      <c r="N107" s="30">
        <f t="shared" si="25"/>
        <v>0</v>
      </c>
      <c r="O107" s="4">
        <v>184</v>
      </c>
      <c r="P107" s="4">
        <v>105</v>
      </c>
      <c r="Q107" s="30">
        <f t="shared" si="26"/>
        <v>0.15169002473206925</v>
      </c>
      <c r="R107" s="30">
        <f t="shared" si="27"/>
        <v>0</v>
      </c>
      <c r="S107" s="30">
        <f t="shared" si="28"/>
        <v>9.226713532513181E-2</v>
      </c>
      <c r="T107" s="30">
        <f t="shared" si="29"/>
        <v>0</v>
      </c>
      <c r="U107" s="12">
        <v>0</v>
      </c>
      <c r="V107" s="12">
        <v>0</v>
      </c>
      <c r="W107" s="12">
        <f t="shared" si="30"/>
        <v>100</v>
      </c>
      <c r="X107" s="12">
        <f t="shared" si="31"/>
        <v>100</v>
      </c>
    </row>
    <row r="108" spans="2:24" x14ac:dyDescent="0.25">
      <c r="B108" s="29">
        <v>44355</v>
      </c>
      <c r="C108" s="12">
        <v>554.0908461538462</v>
      </c>
      <c r="D108" s="12">
        <v>575.59211111111108</v>
      </c>
      <c r="E108" s="12">
        <v>563.74850000000004</v>
      </c>
      <c r="F108" s="12">
        <v>599.27933333333328</v>
      </c>
      <c r="G108" s="12">
        <v>0</v>
      </c>
      <c r="H108" s="12">
        <v>0</v>
      </c>
      <c r="I108" s="12">
        <v>0</v>
      </c>
      <c r="J108" s="4">
        <v>1063</v>
      </c>
      <c r="K108" s="4">
        <v>1084</v>
      </c>
      <c r="L108" s="4">
        <v>0</v>
      </c>
      <c r="M108" s="4">
        <v>0</v>
      </c>
      <c r="N108" s="30">
        <f t="shared" si="25"/>
        <v>0</v>
      </c>
      <c r="O108" s="4">
        <v>119</v>
      </c>
      <c r="P108" s="4">
        <v>17</v>
      </c>
      <c r="Q108" s="30">
        <f t="shared" si="26"/>
        <v>0.11194731890874883</v>
      </c>
      <c r="R108" s="30">
        <f t="shared" si="27"/>
        <v>0</v>
      </c>
      <c r="S108" s="30">
        <f t="shared" si="28"/>
        <v>1.5682656826568265E-2</v>
      </c>
      <c r="T108" s="30">
        <f t="shared" si="29"/>
        <v>0</v>
      </c>
      <c r="U108" s="12">
        <v>0</v>
      </c>
      <c r="V108" s="12">
        <v>0</v>
      </c>
      <c r="W108" s="12">
        <f t="shared" si="30"/>
        <v>100</v>
      </c>
      <c r="X108" s="12">
        <f t="shared" si="31"/>
        <v>100</v>
      </c>
    </row>
    <row r="109" spans="2:24" x14ac:dyDescent="0.25">
      <c r="B109" s="29">
        <v>44356</v>
      </c>
      <c r="C109" s="12">
        <v>508.68292307692315</v>
      </c>
      <c r="D109" s="12">
        <v>565.77300000000002</v>
      </c>
      <c r="E109" s="12">
        <v>592.18533333333335</v>
      </c>
      <c r="F109" s="12">
        <v>512.94833333333327</v>
      </c>
      <c r="G109" s="12">
        <v>0</v>
      </c>
      <c r="H109" s="12">
        <v>0</v>
      </c>
      <c r="I109" s="12">
        <v>0</v>
      </c>
      <c r="J109" s="4">
        <v>1132</v>
      </c>
      <c r="K109" s="4">
        <v>1067</v>
      </c>
      <c r="L109" s="4">
        <v>0</v>
      </c>
      <c r="M109" s="4">
        <v>0</v>
      </c>
      <c r="N109" s="30">
        <f t="shared" si="25"/>
        <v>0</v>
      </c>
      <c r="O109" s="4">
        <v>119</v>
      </c>
      <c r="P109" s="4">
        <v>16</v>
      </c>
      <c r="Q109" s="30">
        <f t="shared" si="26"/>
        <v>0.10512367491166077</v>
      </c>
      <c r="R109" s="30">
        <f t="shared" si="27"/>
        <v>0</v>
      </c>
      <c r="S109" s="30">
        <f t="shared" si="28"/>
        <v>1.499531396438613E-2</v>
      </c>
      <c r="T109" s="30">
        <f t="shared" si="29"/>
        <v>0</v>
      </c>
      <c r="U109" s="12">
        <v>0</v>
      </c>
      <c r="V109" s="12">
        <v>0</v>
      </c>
      <c r="W109" s="12">
        <f t="shared" si="30"/>
        <v>100</v>
      </c>
      <c r="X109" s="12">
        <f t="shared" si="31"/>
        <v>100</v>
      </c>
    </row>
    <row r="110" spans="2:24" x14ac:dyDescent="0.25">
      <c r="B110" s="19">
        <v>44357</v>
      </c>
      <c r="C110" s="12">
        <v>661.89485714285718</v>
      </c>
      <c r="D110" s="12">
        <v>644.00200000000007</v>
      </c>
      <c r="E110" s="12">
        <v>709.25250000000005</v>
      </c>
      <c r="F110" s="12">
        <v>383</v>
      </c>
      <c r="G110" s="12">
        <v>0</v>
      </c>
      <c r="H110" s="12">
        <v>0</v>
      </c>
      <c r="I110" s="12">
        <v>0</v>
      </c>
      <c r="J110" s="4">
        <v>1002</v>
      </c>
      <c r="K110" s="4">
        <v>1028</v>
      </c>
      <c r="L110" s="4">
        <v>0</v>
      </c>
      <c r="M110" s="4">
        <v>0</v>
      </c>
      <c r="N110" s="30">
        <f t="shared" si="25"/>
        <v>0</v>
      </c>
      <c r="O110" s="4">
        <v>116</v>
      </c>
      <c r="P110" s="4">
        <v>14</v>
      </c>
      <c r="Q110" s="30">
        <f t="shared" si="26"/>
        <v>0.1157684630738523</v>
      </c>
      <c r="R110" s="30">
        <f t="shared" si="27"/>
        <v>0</v>
      </c>
      <c r="S110" s="30">
        <f t="shared" si="28"/>
        <v>1.3618677042801557E-2</v>
      </c>
      <c r="T110" s="30">
        <f t="shared" si="29"/>
        <v>0</v>
      </c>
      <c r="U110" s="12">
        <v>0</v>
      </c>
      <c r="V110" s="12">
        <v>0</v>
      </c>
      <c r="W110" s="12">
        <f t="shared" si="30"/>
        <v>100</v>
      </c>
      <c r="X110" s="12">
        <f t="shared" si="31"/>
        <v>100</v>
      </c>
    </row>
    <row r="111" spans="2:24" x14ac:dyDescent="0.25">
      <c r="B111" s="19">
        <v>44358</v>
      </c>
      <c r="C111" s="12">
        <v>715.12216666666666</v>
      </c>
      <c r="D111" s="12">
        <v>795.23950000000002</v>
      </c>
      <c r="E111" s="12">
        <v>795.23950000000002</v>
      </c>
      <c r="F111" s="12">
        <v>0</v>
      </c>
      <c r="G111" s="12">
        <v>0</v>
      </c>
      <c r="H111" s="12">
        <v>0</v>
      </c>
      <c r="I111" s="12">
        <v>0</v>
      </c>
      <c r="J111" s="4">
        <v>980</v>
      </c>
      <c r="K111" s="4">
        <v>1005</v>
      </c>
      <c r="L111" s="4">
        <v>0</v>
      </c>
      <c r="M111" s="4">
        <v>0</v>
      </c>
      <c r="N111" s="30">
        <f t="shared" si="25"/>
        <v>0</v>
      </c>
      <c r="O111" s="4">
        <v>116</v>
      </c>
      <c r="P111" s="4">
        <v>13</v>
      </c>
      <c r="Q111" s="30">
        <f t="shared" si="26"/>
        <v>0.11836734693877551</v>
      </c>
      <c r="R111" s="30">
        <f t="shared" si="27"/>
        <v>0</v>
      </c>
      <c r="S111" s="30">
        <f t="shared" si="28"/>
        <v>1.2935323383084577E-2</v>
      </c>
      <c r="T111" s="30">
        <f t="shared" si="29"/>
        <v>0</v>
      </c>
      <c r="U111" s="12">
        <v>0</v>
      </c>
      <c r="V111" s="12">
        <v>0</v>
      </c>
      <c r="W111" s="12">
        <f t="shared" si="30"/>
        <v>100</v>
      </c>
      <c r="X111" s="12">
        <f t="shared" si="31"/>
        <v>100</v>
      </c>
    </row>
    <row r="112" spans="2:24" x14ac:dyDescent="0.25">
      <c r="B112" s="29">
        <v>44359</v>
      </c>
      <c r="C112" s="12">
        <v>602.11781818181817</v>
      </c>
      <c r="D112" s="12">
        <v>631.82657142857147</v>
      </c>
      <c r="E112" s="12">
        <v>746.22674999999992</v>
      </c>
      <c r="F112" s="12">
        <v>479.29299999999995</v>
      </c>
      <c r="G112" s="12">
        <v>0</v>
      </c>
      <c r="H112" s="12">
        <v>0</v>
      </c>
      <c r="I112" s="12">
        <v>0</v>
      </c>
      <c r="J112" s="4">
        <v>1197</v>
      </c>
      <c r="K112" s="4">
        <v>1163</v>
      </c>
      <c r="L112" s="4">
        <v>0</v>
      </c>
      <c r="M112" s="4">
        <v>3</v>
      </c>
      <c r="N112" s="30">
        <f t="shared" si="25"/>
        <v>2.5795356835769563E-3</v>
      </c>
      <c r="O112" s="4">
        <v>119</v>
      </c>
      <c r="P112" s="4">
        <v>14</v>
      </c>
      <c r="Q112" s="30">
        <f t="shared" si="26"/>
        <v>9.9415204678362568E-2</v>
      </c>
      <c r="R112" s="30">
        <f t="shared" si="27"/>
        <v>0</v>
      </c>
      <c r="S112" s="30">
        <f t="shared" si="28"/>
        <v>1.2037833190025795E-2</v>
      </c>
      <c r="T112" s="30">
        <f t="shared" si="29"/>
        <v>2.2180014476156117E-6</v>
      </c>
      <c r="U112" s="12">
        <v>0</v>
      </c>
      <c r="V112" s="12">
        <v>0</v>
      </c>
      <c r="W112" s="12">
        <f t="shared" si="30"/>
        <v>100</v>
      </c>
      <c r="X112" s="12">
        <f t="shared" si="31"/>
        <v>100</v>
      </c>
    </row>
    <row r="113" spans="2:24" x14ac:dyDescent="0.25">
      <c r="B113" s="29">
        <v>44360</v>
      </c>
      <c r="C113" s="12">
        <v>567.06169230769228</v>
      </c>
      <c r="D113" s="12">
        <v>604.20366666666666</v>
      </c>
      <c r="E113" s="12">
        <v>654.96983333333333</v>
      </c>
      <c r="F113" s="12">
        <v>502.67133333333339</v>
      </c>
      <c r="G113" s="12">
        <v>0</v>
      </c>
      <c r="H113" s="12">
        <v>0</v>
      </c>
      <c r="I113" s="12">
        <v>0</v>
      </c>
      <c r="J113" s="4">
        <v>1292</v>
      </c>
      <c r="K113" s="4">
        <v>1178</v>
      </c>
      <c r="L113" s="4">
        <v>0</v>
      </c>
      <c r="M113" s="4">
        <v>0</v>
      </c>
      <c r="N113" s="30">
        <f t="shared" si="25"/>
        <v>0</v>
      </c>
      <c r="O113" s="4">
        <v>122</v>
      </c>
      <c r="P113" s="4">
        <v>18</v>
      </c>
      <c r="Q113" s="30">
        <f t="shared" si="26"/>
        <v>9.4427244582043338E-2</v>
      </c>
      <c r="R113" s="30">
        <f t="shared" si="27"/>
        <v>0</v>
      </c>
      <c r="S113" s="30">
        <f t="shared" si="28"/>
        <v>1.5280135823429542E-2</v>
      </c>
      <c r="T113" s="30">
        <f t="shared" si="29"/>
        <v>0</v>
      </c>
      <c r="U113" s="12">
        <v>0</v>
      </c>
      <c r="V113" s="12">
        <v>0</v>
      </c>
      <c r="W113" s="12">
        <f t="shared" si="30"/>
        <v>100</v>
      </c>
      <c r="X113" s="12">
        <f t="shared" si="31"/>
        <v>100</v>
      </c>
    </row>
    <row r="114" spans="2:24" x14ac:dyDescent="0.25">
      <c r="B114" s="29">
        <v>44361</v>
      </c>
      <c r="C114" s="12">
        <v>587.36830769230778</v>
      </c>
      <c r="D114" s="12">
        <v>516.03633333333335</v>
      </c>
      <c r="E114" s="12">
        <v>523.8508333333333</v>
      </c>
      <c r="F114" s="12">
        <v>500.40733333333333</v>
      </c>
      <c r="G114" s="12">
        <v>0</v>
      </c>
      <c r="H114" s="12">
        <v>0</v>
      </c>
      <c r="I114" s="12">
        <v>0</v>
      </c>
      <c r="J114" s="4">
        <v>1288</v>
      </c>
      <c r="K114" s="4">
        <v>1121</v>
      </c>
      <c r="L114" s="4">
        <v>0</v>
      </c>
      <c r="M114" s="4">
        <v>0</v>
      </c>
      <c r="N114" s="30">
        <f t="shared" si="25"/>
        <v>0</v>
      </c>
      <c r="O114" s="4">
        <v>121</v>
      </c>
      <c r="P114" s="4">
        <v>19</v>
      </c>
      <c r="Q114" s="30">
        <f t="shared" si="26"/>
        <v>9.3944099378881984E-2</v>
      </c>
      <c r="R114" s="30">
        <f t="shared" si="27"/>
        <v>0</v>
      </c>
      <c r="S114" s="30">
        <f t="shared" si="28"/>
        <v>1.6949152542372881E-2</v>
      </c>
      <c r="T114" s="30">
        <f t="shared" si="29"/>
        <v>0</v>
      </c>
      <c r="U114" s="12">
        <v>0</v>
      </c>
      <c r="V114" s="12">
        <v>0</v>
      </c>
      <c r="W114" s="12">
        <f t="shared" si="30"/>
        <v>100</v>
      </c>
      <c r="X114" s="12">
        <f t="shared" si="31"/>
        <v>100</v>
      </c>
    </row>
    <row r="115" spans="2:24" x14ac:dyDescent="0.25">
      <c r="B115" s="29">
        <v>44362</v>
      </c>
      <c r="C115" s="12">
        <v>574.24750000000006</v>
      </c>
      <c r="D115" s="12">
        <v>564.88162499999999</v>
      </c>
      <c r="E115" s="12">
        <v>652.0773999999999</v>
      </c>
      <c r="F115" s="12">
        <v>419.55533333333341</v>
      </c>
      <c r="G115" s="12">
        <v>0</v>
      </c>
      <c r="H115" s="12">
        <v>0</v>
      </c>
      <c r="I115" s="12">
        <v>0</v>
      </c>
      <c r="J115" s="4">
        <v>1137</v>
      </c>
      <c r="K115" s="4">
        <v>1067</v>
      </c>
      <c r="L115" s="4">
        <v>0</v>
      </c>
      <c r="M115" s="4">
        <v>0</v>
      </c>
      <c r="N115" s="30">
        <f t="shared" si="25"/>
        <v>0</v>
      </c>
      <c r="O115" s="4">
        <v>119</v>
      </c>
      <c r="P115" s="4">
        <v>17</v>
      </c>
      <c r="Q115" s="30">
        <f t="shared" si="26"/>
        <v>0.10466138962181179</v>
      </c>
      <c r="R115" s="30">
        <f t="shared" si="27"/>
        <v>0</v>
      </c>
      <c r="S115" s="30">
        <f t="shared" si="28"/>
        <v>1.5932521087160263E-2</v>
      </c>
      <c r="T115" s="30">
        <f t="shared" si="29"/>
        <v>0</v>
      </c>
      <c r="U115" s="12">
        <v>0</v>
      </c>
      <c r="V115" s="12">
        <v>0</v>
      </c>
      <c r="W115" s="12">
        <f t="shared" si="30"/>
        <v>100</v>
      </c>
      <c r="X115" s="12">
        <f t="shared" si="31"/>
        <v>100</v>
      </c>
    </row>
    <row r="116" spans="2:24" x14ac:dyDescent="0.25">
      <c r="B116" s="29">
        <v>44363</v>
      </c>
      <c r="C116" s="12">
        <v>559.37200000000007</v>
      </c>
      <c r="D116" s="12">
        <v>693.24144444444437</v>
      </c>
      <c r="E116" s="12">
        <v>730.56733333333341</v>
      </c>
      <c r="F116" s="12">
        <v>618.58966666666663</v>
      </c>
      <c r="G116" s="12">
        <v>0</v>
      </c>
      <c r="H116" s="12">
        <v>0</v>
      </c>
      <c r="I116" s="12">
        <v>0</v>
      </c>
      <c r="J116" s="4">
        <v>2291</v>
      </c>
      <c r="K116" s="4">
        <v>1118</v>
      </c>
      <c r="L116" s="4">
        <v>0</v>
      </c>
      <c r="M116" s="4">
        <v>2</v>
      </c>
      <c r="N116" s="30">
        <f t="shared" si="25"/>
        <v>1.7889087656529517E-3</v>
      </c>
      <c r="O116" s="4">
        <v>118</v>
      </c>
      <c r="P116" s="4">
        <v>14</v>
      </c>
      <c r="Q116" s="30">
        <f t="shared" si="26"/>
        <v>5.1505892623308597E-2</v>
      </c>
      <c r="R116" s="30">
        <f t="shared" si="27"/>
        <v>0</v>
      </c>
      <c r="S116" s="30">
        <f t="shared" si="28"/>
        <v>1.2522361359570662E-2</v>
      </c>
      <c r="T116" s="30">
        <f t="shared" si="29"/>
        <v>1.6000972859149836E-6</v>
      </c>
      <c r="U116" s="12">
        <v>0</v>
      </c>
      <c r="V116" s="12">
        <v>0</v>
      </c>
      <c r="W116" s="12">
        <f t="shared" si="30"/>
        <v>100</v>
      </c>
      <c r="X116" s="12">
        <f t="shared" si="31"/>
        <v>100</v>
      </c>
    </row>
    <row r="117" spans="2:24" x14ac:dyDescent="0.25">
      <c r="B117" s="19">
        <v>44364</v>
      </c>
      <c r="C117" s="12">
        <v>646.35383333333334</v>
      </c>
      <c r="D117" s="12">
        <v>676.2482500000001</v>
      </c>
      <c r="E117" s="12">
        <v>676.2482500000001</v>
      </c>
      <c r="F117" s="12">
        <v>0</v>
      </c>
      <c r="G117" s="12">
        <v>0</v>
      </c>
      <c r="H117" s="12">
        <v>0</v>
      </c>
      <c r="I117" s="12">
        <v>0</v>
      </c>
      <c r="J117" s="4">
        <v>980</v>
      </c>
      <c r="K117" s="4">
        <v>1031</v>
      </c>
      <c r="L117" s="4">
        <v>0</v>
      </c>
      <c r="M117" s="4">
        <v>0</v>
      </c>
      <c r="N117" s="30">
        <f t="shared" si="25"/>
        <v>0</v>
      </c>
      <c r="O117" s="4">
        <v>118</v>
      </c>
      <c r="P117" s="4">
        <v>16</v>
      </c>
      <c r="Q117" s="30">
        <f t="shared" si="26"/>
        <v>0.12040816326530612</v>
      </c>
      <c r="R117" s="30">
        <f t="shared" si="27"/>
        <v>0</v>
      </c>
      <c r="S117" s="30">
        <f t="shared" si="28"/>
        <v>1.5518913676042677E-2</v>
      </c>
      <c r="T117" s="30">
        <f t="shared" si="29"/>
        <v>0</v>
      </c>
      <c r="U117" s="12">
        <v>0</v>
      </c>
      <c r="V117" s="12">
        <v>0</v>
      </c>
      <c r="W117" s="12">
        <f t="shared" si="30"/>
        <v>100</v>
      </c>
      <c r="X117" s="12">
        <f t="shared" si="31"/>
        <v>100</v>
      </c>
    </row>
    <row r="118" spans="2:24" x14ac:dyDescent="0.25">
      <c r="B118" s="19">
        <v>44365</v>
      </c>
      <c r="C118" s="12">
        <v>765.05911111111118</v>
      </c>
      <c r="D118" s="12">
        <v>515.88657142857141</v>
      </c>
      <c r="E118" s="12">
        <v>567.64549999999997</v>
      </c>
      <c r="F118" s="12">
        <v>205.333</v>
      </c>
      <c r="G118" s="12">
        <v>0</v>
      </c>
      <c r="H118" s="12">
        <v>0</v>
      </c>
      <c r="I118" s="12">
        <v>0</v>
      </c>
      <c r="J118" s="4">
        <v>1166</v>
      </c>
      <c r="K118" s="4">
        <v>1045</v>
      </c>
      <c r="L118" s="4">
        <v>0</v>
      </c>
      <c r="M118" s="4">
        <v>0</v>
      </c>
      <c r="N118" s="30">
        <f t="shared" si="25"/>
        <v>0</v>
      </c>
      <c r="O118" s="4">
        <v>271</v>
      </c>
      <c r="P118" s="4">
        <v>24</v>
      </c>
      <c r="Q118" s="30">
        <f t="shared" si="26"/>
        <v>0.23241852487135506</v>
      </c>
      <c r="R118" s="30">
        <f t="shared" si="27"/>
        <v>0</v>
      </c>
      <c r="S118" s="30">
        <f t="shared" si="28"/>
        <v>2.2966507177033493E-2</v>
      </c>
      <c r="T118" s="30">
        <f t="shared" si="29"/>
        <v>0</v>
      </c>
      <c r="U118" s="12">
        <v>0</v>
      </c>
      <c r="V118" s="12">
        <v>0</v>
      </c>
      <c r="W118" s="12">
        <f t="shared" si="30"/>
        <v>100</v>
      </c>
      <c r="X118" s="12">
        <f t="shared" si="31"/>
        <v>100</v>
      </c>
    </row>
    <row r="119" spans="2:24" x14ac:dyDescent="0.25">
      <c r="B119" s="29">
        <v>44366</v>
      </c>
      <c r="C119" s="12">
        <v>521.99957142857136</v>
      </c>
      <c r="D119" s="12">
        <v>539.8655555555556</v>
      </c>
      <c r="E119" s="12">
        <v>572.51533333333339</v>
      </c>
      <c r="F119" s="12">
        <v>474.56599999999997</v>
      </c>
      <c r="G119" s="12">
        <v>0</v>
      </c>
      <c r="H119" s="12">
        <v>0</v>
      </c>
      <c r="I119" s="12">
        <v>0</v>
      </c>
      <c r="J119" s="4">
        <v>1061</v>
      </c>
      <c r="K119" s="4">
        <v>970</v>
      </c>
      <c r="L119" s="4">
        <v>0</v>
      </c>
      <c r="M119" s="4">
        <v>0</v>
      </c>
      <c r="N119" s="30">
        <f t="shared" si="25"/>
        <v>0</v>
      </c>
      <c r="O119" s="4">
        <v>104</v>
      </c>
      <c r="P119" s="4">
        <v>14</v>
      </c>
      <c r="Q119" s="30">
        <f t="shared" si="26"/>
        <v>9.8020735155513669E-2</v>
      </c>
      <c r="R119" s="30">
        <f t="shared" si="27"/>
        <v>0</v>
      </c>
      <c r="S119" s="30">
        <f t="shared" si="28"/>
        <v>1.443298969072165E-2</v>
      </c>
      <c r="T119" s="30">
        <f t="shared" si="29"/>
        <v>0</v>
      </c>
      <c r="U119" s="12">
        <v>0</v>
      </c>
      <c r="V119" s="12">
        <v>0</v>
      </c>
      <c r="W119" s="12">
        <f t="shared" si="30"/>
        <v>100</v>
      </c>
      <c r="X119" s="12">
        <f t="shared" si="31"/>
        <v>100</v>
      </c>
    </row>
    <row r="120" spans="2:24" x14ac:dyDescent="0.25">
      <c r="B120" s="29">
        <v>44367</v>
      </c>
      <c r="C120" s="12">
        <v>785.26927272727266</v>
      </c>
      <c r="D120" s="12">
        <v>745.28328571428574</v>
      </c>
      <c r="E120" s="12">
        <v>636.80549999999994</v>
      </c>
      <c r="F120" s="12">
        <v>889.92033333333336</v>
      </c>
      <c r="G120" s="12">
        <v>0</v>
      </c>
      <c r="H120" s="12">
        <v>0</v>
      </c>
      <c r="I120" s="12">
        <v>0</v>
      </c>
      <c r="J120" s="4">
        <v>1024</v>
      </c>
      <c r="K120" s="4">
        <v>1071</v>
      </c>
      <c r="L120" s="4">
        <v>0</v>
      </c>
      <c r="M120" s="4">
        <v>0</v>
      </c>
      <c r="N120" s="30">
        <f t="shared" si="25"/>
        <v>0</v>
      </c>
      <c r="O120" s="4">
        <v>104</v>
      </c>
      <c r="P120" s="4">
        <v>15</v>
      </c>
      <c r="Q120" s="30">
        <f t="shared" si="26"/>
        <v>0.1015625</v>
      </c>
      <c r="R120" s="30">
        <f t="shared" si="27"/>
        <v>0</v>
      </c>
      <c r="S120" s="30">
        <f t="shared" si="28"/>
        <v>1.4005602240896359E-2</v>
      </c>
      <c r="T120" s="30">
        <f t="shared" si="29"/>
        <v>0</v>
      </c>
      <c r="U120" s="12">
        <v>0</v>
      </c>
      <c r="V120" s="12">
        <v>0</v>
      </c>
      <c r="W120" s="12">
        <f t="shared" si="30"/>
        <v>100</v>
      </c>
      <c r="X120" s="12">
        <f t="shared" si="31"/>
        <v>100</v>
      </c>
    </row>
    <row r="121" spans="2:24" x14ac:dyDescent="0.25">
      <c r="B121" s="29">
        <v>44368</v>
      </c>
      <c r="C121" s="12">
        <v>577.81049999999993</v>
      </c>
      <c r="D121" s="12">
        <v>639.42525000000001</v>
      </c>
      <c r="E121" s="12">
        <v>709.49379999999996</v>
      </c>
      <c r="F121" s="12">
        <v>522.64433333333329</v>
      </c>
      <c r="G121" s="12">
        <v>0</v>
      </c>
      <c r="H121" s="12">
        <v>0</v>
      </c>
      <c r="I121" s="12">
        <v>0</v>
      </c>
      <c r="J121" s="4">
        <v>1423</v>
      </c>
      <c r="K121" s="4">
        <v>1215</v>
      </c>
      <c r="L121" s="4">
        <v>0</v>
      </c>
      <c r="M121" s="4">
        <v>0</v>
      </c>
      <c r="N121" s="30">
        <f t="shared" si="25"/>
        <v>0</v>
      </c>
      <c r="O121" s="4">
        <v>107</v>
      </c>
      <c r="P121" s="4">
        <v>15</v>
      </c>
      <c r="Q121" s="30">
        <f t="shared" si="26"/>
        <v>7.5193253689388617E-2</v>
      </c>
      <c r="R121" s="30">
        <f t="shared" si="27"/>
        <v>0</v>
      </c>
      <c r="S121" s="30">
        <f t="shared" si="28"/>
        <v>1.2345679012345678E-2</v>
      </c>
      <c r="T121" s="30">
        <f t="shared" si="29"/>
        <v>0</v>
      </c>
      <c r="U121" s="12">
        <v>0</v>
      </c>
      <c r="V121" s="12">
        <v>0</v>
      </c>
      <c r="W121" s="12">
        <f t="shared" si="30"/>
        <v>100</v>
      </c>
      <c r="X121" s="12">
        <f t="shared" si="31"/>
        <v>100</v>
      </c>
    </row>
    <row r="122" spans="2:24" x14ac:dyDescent="0.25">
      <c r="B122" s="29">
        <v>44369</v>
      </c>
      <c r="C122" s="12">
        <v>633.50253846153839</v>
      </c>
      <c r="D122" s="12">
        <v>610.34300000000007</v>
      </c>
      <c r="E122" s="12">
        <v>604.28600000000006</v>
      </c>
      <c r="F122" s="12">
        <v>622.45699999999999</v>
      </c>
      <c r="G122" s="12">
        <v>0</v>
      </c>
      <c r="H122" s="12">
        <v>0</v>
      </c>
      <c r="I122" s="12">
        <v>0</v>
      </c>
      <c r="J122" s="4">
        <v>1159</v>
      </c>
      <c r="K122" s="4">
        <v>1149</v>
      </c>
      <c r="L122" s="4">
        <v>0</v>
      </c>
      <c r="M122" s="4">
        <v>0</v>
      </c>
      <c r="N122" s="30">
        <f t="shared" si="25"/>
        <v>0</v>
      </c>
      <c r="O122" s="4">
        <v>113</v>
      </c>
      <c r="P122" s="4">
        <v>17</v>
      </c>
      <c r="Q122" s="30">
        <f t="shared" si="26"/>
        <v>9.7497842968075926E-2</v>
      </c>
      <c r="R122" s="30">
        <f t="shared" si="27"/>
        <v>0</v>
      </c>
      <c r="S122" s="30">
        <f t="shared" si="28"/>
        <v>1.4795474325500435E-2</v>
      </c>
      <c r="T122" s="30">
        <f t="shared" si="29"/>
        <v>0</v>
      </c>
      <c r="U122" s="12">
        <v>0</v>
      </c>
      <c r="V122" s="12">
        <v>0</v>
      </c>
      <c r="W122" s="12">
        <f t="shared" si="30"/>
        <v>100</v>
      </c>
      <c r="X122" s="12">
        <f t="shared" si="31"/>
        <v>100</v>
      </c>
    </row>
    <row r="123" spans="2:24" x14ac:dyDescent="0.25">
      <c r="B123" s="29">
        <v>44370</v>
      </c>
      <c r="C123" s="12">
        <v>637.88572727272731</v>
      </c>
      <c r="D123" s="12">
        <v>593.77925000000005</v>
      </c>
      <c r="E123" s="12">
        <v>531.12020000000007</v>
      </c>
      <c r="F123" s="12">
        <v>698.2109999999999</v>
      </c>
      <c r="G123" s="12">
        <v>0</v>
      </c>
      <c r="H123" s="12">
        <v>0</v>
      </c>
      <c r="I123" s="12">
        <v>0</v>
      </c>
      <c r="J123" s="4">
        <v>1211</v>
      </c>
      <c r="K123" s="4">
        <v>1108</v>
      </c>
      <c r="L123" s="4">
        <v>0</v>
      </c>
      <c r="M123" s="4">
        <v>0</v>
      </c>
      <c r="N123" s="30">
        <f t="shared" si="25"/>
        <v>0</v>
      </c>
      <c r="O123" s="4">
        <v>121</v>
      </c>
      <c r="P123" s="4">
        <v>14</v>
      </c>
      <c r="Q123" s="30">
        <f t="shared" si="26"/>
        <v>9.991742361684558E-2</v>
      </c>
      <c r="R123" s="30">
        <f t="shared" si="27"/>
        <v>0</v>
      </c>
      <c r="S123" s="30">
        <f t="shared" si="28"/>
        <v>1.263537906137184E-2</v>
      </c>
      <c r="T123" s="30">
        <f t="shared" si="29"/>
        <v>0</v>
      </c>
      <c r="U123" s="12">
        <v>0</v>
      </c>
      <c r="V123" s="12">
        <v>0</v>
      </c>
      <c r="W123" s="12">
        <f t="shared" si="30"/>
        <v>100</v>
      </c>
      <c r="X123" s="12">
        <f t="shared" si="31"/>
        <v>100</v>
      </c>
    </row>
    <row r="124" spans="2:24" x14ac:dyDescent="0.25">
      <c r="B124" s="19">
        <v>44371</v>
      </c>
      <c r="C124" s="12">
        <v>771.61462499999993</v>
      </c>
      <c r="D124" s="12">
        <v>533.93049999999994</v>
      </c>
      <c r="E124" s="12">
        <v>705.39574999999991</v>
      </c>
      <c r="F124" s="12">
        <v>191</v>
      </c>
      <c r="G124" s="12">
        <v>0</v>
      </c>
      <c r="H124" s="12">
        <v>0</v>
      </c>
      <c r="I124" s="12">
        <v>0</v>
      </c>
      <c r="J124" s="4">
        <v>1194</v>
      </c>
      <c r="K124" s="4">
        <v>848</v>
      </c>
      <c r="L124" s="4">
        <v>0</v>
      </c>
      <c r="M124" s="4">
        <v>0</v>
      </c>
      <c r="N124" s="30">
        <f t="shared" si="25"/>
        <v>0</v>
      </c>
      <c r="O124" s="4">
        <v>123</v>
      </c>
      <c r="P124" s="4">
        <v>17</v>
      </c>
      <c r="Q124" s="30">
        <f t="shared" si="26"/>
        <v>0.10301507537688442</v>
      </c>
      <c r="R124" s="30">
        <f t="shared" si="27"/>
        <v>0</v>
      </c>
      <c r="S124" s="30">
        <f t="shared" si="28"/>
        <v>2.0047169811320754E-2</v>
      </c>
      <c r="T124" s="30">
        <f t="shared" si="29"/>
        <v>0</v>
      </c>
      <c r="U124" s="12">
        <v>0</v>
      </c>
      <c r="V124" s="12">
        <v>0</v>
      </c>
      <c r="W124" s="12">
        <f t="shared" si="30"/>
        <v>100</v>
      </c>
      <c r="X124" s="12">
        <f t="shared" si="31"/>
        <v>100</v>
      </c>
    </row>
    <row r="125" spans="2:24" x14ac:dyDescent="0.25">
      <c r="B125" s="19">
        <v>44372</v>
      </c>
      <c r="C125" s="12">
        <v>628.6248333333333</v>
      </c>
      <c r="D125" s="12">
        <v>680.52525000000003</v>
      </c>
      <c r="E125" s="12">
        <v>680.52525000000003</v>
      </c>
      <c r="F125" s="12">
        <v>0</v>
      </c>
      <c r="G125" s="12">
        <v>0</v>
      </c>
      <c r="H125" s="12">
        <v>0</v>
      </c>
      <c r="I125" s="12">
        <v>0</v>
      </c>
      <c r="J125" s="4">
        <v>997</v>
      </c>
      <c r="K125" s="4">
        <v>1011</v>
      </c>
      <c r="L125" s="4">
        <v>0</v>
      </c>
      <c r="M125" s="4">
        <v>0</v>
      </c>
      <c r="N125" s="30">
        <f t="shared" si="25"/>
        <v>0</v>
      </c>
      <c r="O125" s="4">
        <v>120</v>
      </c>
      <c r="P125" s="4">
        <v>14</v>
      </c>
      <c r="Q125" s="30">
        <f t="shared" si="26"/>
        <v>0.12036108324974924</v>
      </c>
      <c r="R125" s="30">
        <f t="shared" si="27"/>
        <v>0</v>
      </c>
      <c r="S125" s="30">
        <f t="shared" si="28"/>
        <v>1.3847675568743818E-2</v>
      </c>
      <c r="T125" s="30">
        <f t="shared" si="29"/>
        <v>0</v>
      </c>
      <c r="U125" s="12">
        <v>0</v>
      </c>
      <c r="V125" s="12">
        <v>0</v>
      </c>
      <c r="W125" s="12">
        <f t="shared" si="30"/>
        <v>100</v>
      </c>
      <c r="X125" s="12">
        <f t="shared" si="31"/>
        <v>100</v>
      </c>
    </row>
    <row r="126" spans="2:24" x14ac:dyDescent="0.25">
      <c r="B126" s="29">
        <v>44373</v>
      </c>
      <c r="C126" s="12">
        <v>547.55769230769226</v>
      </c>
      <c r="D126" s="12">
        <v>544.70188888888902</v>
      </c>
      <c r="E126" s="12">
        <v>485.61783333333341</v>
      </c>
      <c r="F126" s="12">
        <v>662.87</v>
      </c>
      <c r="G126" s="12">
        <v>0</v>
      </c>
      <c r="H126" s="12">
        <v>0</v>
      </c>
      <c r="I126" s="12">
        <v>0</v>
      </c>
      <c r="J126" s="4">
        <v>1602</v>
      </c>
      <c r="K126" s="4">
        <v>1057</v>
      </c>
      <c r="L126" s="4">
        <v>0</v>
      </c>
      <c r="M126" s="4">
        <v>0</v>
      </c>
      <c r="N126" s="30">
        <f t="shared" si="25"/>
        <v>0</v>
      </c>
      <c r="O126" s="4">
        <v>122</v>
      </c>
      <c r="P126" s="4">
        <v>27</v>
      </c>
      <c r="Q126" s="30">
        <f t="shared" si="26"/>
        <v>7.6154806491885149E-2</v>
      </c>
      <c r="R126" s="30">
        <f t="shared" si="27"/>
        <v>0</v>
      </c>
      <c r="S126" s="30">
        <f t="shared" si="28"/>
        <v>2.5543992431409649E-2</v>
      </c>
      <c r="T126" s="30">
        <f t="shared" si="29"/>
        <v>0</v>
      </c>
      <c r="U126" s="12">
        <v>0</v>
      </c>
      <c r="V126" s="12">
        <v>0</v>
      </c>
      <c r="W126" s="12">
        <f t="shared" si="30"/>
        <v>100</v>
      </c>
      <c r="X126" s="12">
        <f t="shared" si="31"/>
        <v>100</v>
      </c>
    </row>
    <row r="127" spans="2:24" x14ac:dyDescent="0.25">
      <c r="B127" s="29">
        <v>44374</v>
      </c>
      <c r="C127" s="12">
        <v>602.82161538461537</v>
      </c>
      <c r="D127" s="12">
        <v>499.65100000000007</v>
      </c>
      <c r="E127" s="12">
        <v>489.16366666666664</v>
      </c>
      <c r="F127" s="12">
        <v>520.62566666666669</v>
      </c>
      <c r="G127" s="12">
        <v>0</v>
      </c>
      <c r="H127" s="12">
        <v>0</v>
      </c>
      <c r="I127" s="12">
        <v>0</v>
      </c>
      <c r="J127" s="4">
        <v>1421</v>
      </c>
      <c r="K127" s="4">
        <v>1205</v>
      </c>
      <c r="L127" s="4">
        <v>0</v>
      </c>
      <c r="M127" s="4">
        <v>11</v>
      </c>
      <c r="N127" s="30">
        <f t="shared" si="25"/>
        <v>9.1286307053941914E-3</v>
      </c>
      <c r="O127" s="4">
        <v>119</v>
      </c>
      <c r="P127" s="4">
        <v>20</v>
      </c>
      <c r="Q127" s="30">
        <f t="shared" si="26"/>
        <v>8.3743842364532015E-2</v>
      </c>
      <c r="R127" s="30">
        <f t="shared" si="27"/>
        <v>0</v>
      </c>
      <c r="S127" s="30">
        <f t="shared" si="28"/>
        <v>1.6597510373443983E-2</v>
      </c>
      <c r="T127" s="30">
        <f t="shared" si="29"/>
        <v>7.5756271414059677E-6</v>
      </c>
      <c r="U127" s="12">
        <v>0</v>
      </c>
      <c r="V127" s="12">
        <v>0</v>
      </c>
      <c r="W127" s="12">
        <f t="shared" si="30"/>
        <v>100</v>
      </c>
      <c r="X127" s="12">
        <f t="shared" si="31"/>
        <v>100</v>
      </c>
    </row>
    <row r="128" spans="2:24" x14ac:dyDescent="0.25">
      <c r="B128" s="29">
        <v>44375</v>
      </c>
      <c r="C128" s="12">
        <v>487.35961538461532</v>
      </c>
      <c r="D128" s="12">
        <v>492.55455555555557</v>
      </c>
      <c r="E128" s="12">
        <v>504.24183333333332</v>
      </c>
      <c r="F128" s="12">
        <v>469.18</v>
      </c>
      <c r="G128" s="12">
        <v>0</v>
      </c>
      <c r="H128" s="12">
        <v>0</v>
      </c>
      <c r="I128" s="12">
        <v>0</v>
      </c>
      <c r="J128" s="4">
        <v>1016</v>
      </c>
      <c r="K128" s="4">
        <v>1060</v>
      </c>
      <c r="L128" s="4">
        <v>0</v>
      </c>
      <c r="M128" s="4">
        <v>0</v>
      </c>
      <c r="N128" s="30">
        <f t="shared" si="25"/>
        <v>0</v>
      </c>
      <c r="O128" s="4">
        <v>112</v>
      </c>
      <c r="P128" s="4">
        <v>16</v>
      </c>
      <c r="Q128" s="30">
        <f t="shared" si="26"/>
        <v>0.11023622047244094</v>
      </c>
      <c r="R128" s="30">
        <f t="shared" si="27"/>
        <v>0</v>
      </c>
      <c r="S128" s="30">
        <f t="shared" si="28"/>
        <v>1.509433962264151E-2</v>
      </c>
      <c r="T128" s="30">
        <f t="shared" si="29"/>
        <v>0</v>
      </c>
      <c r="U128" s="12">
        <v>0</v>
      </c>
      <c r="V128" s="12">
        <v>0</v>
      </c>
      <c r="W128" s="12">
        <f t="shared" si="30"/>
        <v>100</v>
      </c>
      <c r="X128" s="12">
        <f t="shared" si="31"/>
        <v>100</v>
      </c>
    </row>
    <row r="129" spans="2:24" x14ac:dyDescent="0.25">
      <c r="B129" s="29">
        <v>44376</v>
      </c>
      <c r="C129" s="12">
        <v>599.76069230769235</v>
      </c>
      <c r="D129" s="12">
        <v>555.58788888888898</v>
      </c>
      <c r="E129" s="12">
        <v>555.91316666666671</v>
      </c>
      <c r="F129" s="12">
        <v>554.93733333333341</v>
      </c>
      <c r="G129" s="12">
        <v>0</v>
      </c>
      <c r="H129" s="12">
        <v>0</v>
      </c>
      <c r="I129" s="12">
        <v>0</v>
      </c>
      <c r="J129" s="4">
        <v>1190</v>
      </c>
      <c r="K129" s="4">
        <v>1152</v>
      </c>
      <c r="L129" s="4">
        <v>0</v>
      </c>
      <c r="M129" s="4">
        <v>0</v>
      </c>
      <c r="N129" s="30">
        <f t="shared" si="25"/>
        <v>0</v>
      </c>
      <c r="O129" s="4">
        <v>109</v>
      </c>
      <c r="P129" s="4">
        <v>18</v>
      </c>
      <c r="Q129" s="30">
        <f t="shared" si="26"/>
        <v>9.1596638655462179E-2</v>
      </c>
      <c r="R129" s="30">
        <f t="shared" si="27"/>
        <v>0</v>
      </c>
      <c r="S129" s="30">
        <f t="shared" si="28"/>
        <v>1.5625E-2</v>
      </c>
      <c r="T129" s="30">
        <f t="shared" si="29"/>
        <v>0</v>
      </c>
      <c r="U129" s="12">
        <v>0</v>
      </c>
      <c r="V129" s="12">
        <v>0</v>
      </c>
      <c r="W129" s="12">
        <f t="shared" si="30"/>
        <v>100</v>
      </c>
      <c r="X129" s="12">
        <f t="shared" si="31"/>
        <v>100</v>
      </c>
    </row>
    <row r="130" spans="2:24" x14ac:dyDescent="0.25">
      <c r="B130" s="20">
        <v>44377</v>
      </c>
      <c r="C130" s="12">
        <v>529.5359285714286</v>
      </c>
      <c r="D130" s="12">
        <v>523.11077777777768</v>
      </c>
      <c r="E130" s="12">
        <v>498.57683333333335</v>
      </c>
      <c r="F130" s="12">
        <v>572.17866666666669</v>
      </c>
      <c r="G130" s="12">
        <v>0</v>
      </c>
      <c r="H130" s="12">
        <v>0</v>
      </c>
      <c r="I130" s="12">
        <v>0</v>
      </c>
      <c r="J130" s="4">
        <v>1125</v>
      </c>
      <c r="K130" s="4">
        <v>1087</v>
      </c>
      <c r="L130" s="4">
        <v>0</v>
      </c>
      <c r="M130" s="4">
        <v>0</v>
      </c>
      <c r="N130" s="30">
        <f t="shared" si="25"/>
        <v>0</v>
      </c>
      <c r="O130" s="4">
        <v>104</v>
      </c>
      <c r="P130" s="4">
        <v>15</v>
      </c>
      <c r="Q130" s="30">
        <f t="shared" si="26"/>
        <v>9.244444444444444E-2</v>
      </c>
      <c r="R130" s="30">
        <f t="shared" si="27"/>
        <v>0</v>
      </c>
      <c r="S130" s="30">
        <f t="shared" si="28"/>
        <v>1.3799448022079117E-2</v>
      </c>
      <c r="T130" s="30">
        <f t="shared" si="29"/>
        <v>0</v>
      </c>
      <c r="U130" s="12">
        <v>0</v>
      </c>
      <c r="V130" s="12">
        <v>0</v>
      </c>
      <c r="W130" s="12">
        <f t="shared" si="30"/>
        <v>100</v>
      </c>
      <c r="X130" s="12">
        <f t="shared" si="31"/>
        <v>100</v>
      </c>
    </row>
    <row r="131" spans="2:24" x14ac:dyDescent="0.25">
      <c r="B131" s="14" t="s">
        <v>2</v>
      </c>
      <c r="C131" s="15">
        <v>198280.32700000002</v>
      </c>
      <c r="D131" s="15">
        <v>136315.40599999999</v>
      </c>
      <c r="E131" s="15">
        <v>95803.916000000012</v>
      </c>
      <c r="F131" s="15">
        <v>40511.489999999991</v>
      </c>
      <c r="G131" s="15">
        <v>0</v>
      </c>
      <c r="H131" s="15">
        <v>0</v>
      </c>
      <c r="I131" s="15">
        <v>0</v>
      </c>
      <c r="J131" s="15">
        <v>35920</v>
      </c>
      <c r="K131" s="15">
        <v>32676</v>
      </c>
      <c r="L131" s="15">
        <v>0</v>
      </c>
      <c r="M131" s="15">
        <v>16</v>
      </c>
      <c r="N131" s="16" t="s">
        <v>34</v>
      </c>
      <c r="O131" s="15">
        <v>3768</v>
      </c>
      <c r="P131" s="15">
        <v>607</v>
      </c>
      <c r="Q131" s="16" t="s">
        <v>34</v>
      </c>
      <c r="R131" s="16" t="s">
        <v>34</v>
      </c>
      <c r="S131" s="16" t="s">
        <v>34</v>
      </c>
      <c r="T131" s="16" t="s">
        <v>34</v>
      </c>
      <c r="U131" s="16" t="s">
        <v>34</v>
      </c>
      <c r="V131" s="16" t="s">
        <v>34</v>
      </c>
      <c r="W131" s="16" t="s">
        <v>34</v>
      </c>
      <c r="X131" s="16" t="s">
        <v>34</v>
      </c>
    </row>
    <row r="132" spans="2:24" ht="25.5" x14ac:dyDescent="0.25">
      <c r="B132" s="18" t="s">
        <v>3</v>
      </c>
      <c r="C132" s="17">
        <v>602.16462750629</v>
      </c>
      <c r="D132" s="17">
        <v>605.03850284391535</v>
      </c>
      <c r="E132" s="17">
        <v>640.69872444444445</v>
      </c>
      <c r="F132" s="17">
        <v>517.02661728395071</v>
      </c>
      <c r="G132" s="17">
        <v>0</v>
      </c>
      <c r="H132" s="17">
        <v>0</v>
      </c>
      <c r="I132" s="17">
        <v>0</v>
      </c>
      <c r="J132" s="17">
        <v>1197.3333333333333</v>
      </c>
      <c r="K132" s="17">
        <v>1089.2</v>
      </c>
      <c r="L132" s="17">
        <v>0</v>
      </c>
      <c r="M132" s="17">
        <v>0.53333333333333333</v>
      </c>
      <c r="N132" s="31">
        <f>AVERAGE(N101:N130)</f>
        <v>4.4990250515413664E-4</v>
      </c>
      <c r="O132" s="17">
        <v>125.6</v>
      </c>
      <c r="P132" s="17">
        <v>20.233333333333334</v>
      </c>
      <c r="Q132" s="31">
        <f t="shared" ref="Q132:X132" si="32">AVERAGE(Q101:Q130)</f>
        <v>0.10777058489299106</v>
      </c>
      <c r="R132" s="31">
        <f t="shared" si="32"/>
        <v>0</v>
      </c>
      <c r="S132" s="31">
        <f t="shared" si="32"/>
        <v>1.8447738775724712E-2</v>
      </c>
      <c r="T132" s="31">
        <f t="shared" si="32"/>
        <v>3.7979086249788543E-7</v>
      </c>
      <c r="U132" s="17">
        <f t="shared" si="32"/>
        <v>0</v>
      </c>
      <c r="V132" s="17">
        <f t="shared" si="32"/>
        <v>0</v>
      </c>
      <c r="W132" s="17">
        <f t="shared" si="32"/>
        <v>100</v>
      </c>
      <c r="X132" s="17">
        <f t="shared" si="32"/>
        <v>100</v>
      </c>
    </row>
    <row r="135" spans="2:24" ht="25.5" customHeight="1" x14ac:dyDescent="0.25">
      <c r="B135" s="27">
        <v>45078</v>
      </c>
      <c r="C135" s="32" t="s">
        <v>41</v>
      </c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4"/>
    </row>
    <row r="136" spans="2:24" ht="156" x14ac:dyDescent="0.25">
      <c r="B136" s="18"/>
      <c r="C136" s="11"/>
      <c r="D136" s="9" t="s">
        <v>38</v>
      </c>
      <c r="E136" s="9" t="s">
        <v>39</v>
      </c>
      <c r="F136" s="9" t="s">
        <v>40</v>
      </c>
      <c r="G136" s="9" t="s">
        <v>14</v>
      </c>
      <c r="H136" s="9" t="s">
        <v>15</v>
      </c>
      <c r="I136" s="9" t="s">
        <v>16</v>
      </c>
      <c r="J136" s="9" t="s">
        <v>19</v>
      </c>
      <c r="K136" s="9" t="s">
        <v>20</v>
      </c>
      <c r="L136" s="9" t="s">
        <v>21</v>
      </c>
      <c r="M136" s="22" t="s">
        <v>23</v>
      </c>
      <c r="N136" s="9" t="s">
        <v>24</v>
      </c>
    </row>
    <row r="137" spans="2:24" x14ac:dyDescent="0.25">
      <c r="B137" s="18"/>
      <c r="C137" s="11" t="s">
        <v>25</v>
      </c>
      <c r="D137" s="11" t="s">
        <v>25</v>
      </c>
      <c r="E137" s="11" t="s">
        <v>25</v>
      </c>
      <c r="F137" s="11" t="s">
        <v>25</v>
      </c>
      <c r="G137" s="11" t="s">
        <v>26</v>
      </c>
      <c r="H137" s="11" t="s">
        <v>27</v>
      </c>
      <c r="I137" s="11" t="s">
        <v>28</v>
      </c>
      <c r="J137" s="11" t="s">
        <v>28</v>
      </c>
      <c r="K137" s="11" t="s">
        <v>30</v>
      </c>
      <c r="L137" s="11" t="s">
        <v>31</v>
      </c>
      <c r="M137" s="23" t="s">
        <v>32</v>
      </c>
      <c r="N137" s="11" t="s">
        <v>33</v>
      </c>
    </row>
    <row r="138" spans="2:24" x14ac:dyDescent="0.25">
      <c r="B138" s="18" t="s">
        <v>2</v>
      </c>
      <c r="C138" s="15">
        <f>SUM(C131:D131)</f>
        <v>334595.73300000001</v>
      </c>
      <c r="D138" s="15">
        <f>D131</f>
        <v>136315.40599999999</v>
      </c>
      <c r="E138" s="15">
        <f t="shared" ref="E138:F138" si="33">E131</f>
        <v>95803.916000000012</v>
      </c>
      <c r="F138" s="15">
        <f t="shared" si="33"/>
        <v>40511.489999999991</v>
      </c>
      <c r="G138" s="15">
        <f>SUM(H131:I131)</f>
        <v>0</v>
      </c>
      <c r="H138" s="15">
        <f>SUM(J131:K131)</f>
        <v>68596</v>
      </c>
      <c r="I138" s="15">
        <f>SUM(L131:M131)</f>
        <v>16</v>
      </c>
      <c r="J138" s="15">
        <f>SUM(O131:P131)</f>
        <v>4375</v>
      </c>
      <c r="K138" s="16" t="s">
        <v>34</v>
      </c>
      <c r="L138" s="16" t="s">
        <v>34</v>
      </c>
      <c r="M138" s="24" t="s">
        <v>34</v>
      </c>
      <c r="N138" s="16" t="s">
        <v>34</v>
      </c>
    </row>
    <row r="139" spans="2:24" ht="25.5" x14ac:dyDescent="0.25">
      <c r="B139" s="18" t="s">
        <v>3</v>
      </c>
      <c r="C139" s="21">
        <f>AVERAGE(C132:D132)</f>
        <v>603.60156517510268</v>
      </c>
      <c r="D139" s="21">
        <f>D132</f>
        <v>605.03850284391535</v>
      </c>
      <c r="E139" s="21">
        <f t="shared" ref="E139:F139" si="34">E132</f>
        <v>640.69872444444445</v>
      </c>
      <c r="F139" s="21">
        <f t="shared" si="34"/>
        <v>517.02661728395071</v>
      </c>
      <c r="G139" s="21">
        <f>AVERAGE(H132:I132)</f>
        <v>0</v>
      </c>
      <c r="H139" s="21">
        <f>AVERAGE(J132:K132)</f>
        <v>1143.2666666666667</v>
      </c>
      <c r="I139" s="21">
        <f>AVERAGE(L132:M132)</f>
        <v>0.26666666666666666</v>
      </c>
      <c r="J139" s="21">
        <f>AVERAGE(O132:P132)</f>
        <v>72.916666666666657</v>
      </c>
      <c r="K139" s="31">
        <f>AVERAGE(Q132,S132)</f>
        <v>6.3109161834357885E-2</v>
      </c>
      <c r="L139" s="31">
        <f>AVERAGE(R132,T132)</f>
        <v>1.8989543124894271E-7</v>
      </c>
      <c r="M139" s="25">
        <f>AVERAGE(U132:V132)</f>
        <v>0</v>
      </c>
      <c r="N139" s="21">
        <f>AVERAGE(W132:X132)</f>
        <v>100</v>
      </c>
    </row>
  </sheetData>
  <mergeCells count="3">
    <mergeCell ref="C135:N135"/>
    <mergeCell ref="C44:N44"/>
    <mergeCell ref="C90:N9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B2:L117"/>
  <sheetViews>
    <sheetView workbookViewId="0">
      <selection activeCell="E137" sqref="E137"/>
    </sheetView>
  </sheetViews>
  <sheetFormatPr defaultRowHeight="12.75" x14ac:dyDescent="0.25"/>
  <cols>
    <col min="1" max="1" width="3.28515625" style="1" customWidth="1"/>
    <col min="2" max="2" width="15.28515625" style="1" bestFit="1" customWidth="1"/>
    <col min="3" max="6" width="16.7109375" style="1" customWidth="1"/>
    <col min="7" max="7" width="20.140625" style="1" bestFit="1" customWidth="1"/>
    <col min="8" max="8" width="20.28515625" style="1" bestFit="1" customWidth="1"/>
    <col min="9" max="9" width="22.42578125" style="1" bestFit="1" customWidth="1"/>
    <col min="10" max="10" width="20.7109375" style="1" bestFit="1" customWidth="1"/>
    <col min="11" max="11" width="15.140625" style="1" bestFit="1" customWidth="1"/>
    <col min="12" max="12" width="13.5703125" style="1" bestFit="1" customWidth="1"/>
    <col min="13" max="16384" width="9.140625" style="1"/>
  </cols>
  <sheetData>
    <row r="2" spans="2:12" x14ac:dyDescent="0.25">
      <c r="B2" s="1" t="s">
        <v>35</v>
      </c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</row>
    <row r="3" spans="2:12" x14ac:dyDescent="0.25">
      <c r="B3" s="1" t="s">
        <v>35</v>
      </c>
      <c r="C3" s="10">
        <v>1</v>
      </c>
      <c r="D3" s="10"/>
      <c r="E3" s="10"/>
      <c r="F3" s="10"/>
      <c r="G3" s="10">
        <v>2</v>
      </c>
      <c r="H3" s="10">
        <v>3</v>
      </c>
      <c r="I3" s="10">
        <v>4</v>
      </c>
      <c r="J3" s="10">
        <v>5</v>
      </c>
      <c r="K3" s="10">
        <v>6</v>
      </c>
      <c r="L3" s="10">
        <v>7</v>
      </c>
    </row>
    <row r="4" spans="2:12" ht="25.5" x14ac:dyDescent="0.25">
      <c r="B4" s="5" t="s">
        <v>7</v>
      </c>
      <c r="C4" s="2" t="s">
        <v>37</v>
      </c>
      <c r="D4" s="35" t="s">
        <v>43</v>
      </c>
      <c r="E4" s="36"/>
      <c r="F4" s="37"/>
      <c r="G4" s="35" t="s">
        <v>45</v>
      </c>
      <c r="H4" s="36"/>
      <c r="I4" s="36"/>
      <c r="J4" s="36"/>
      <c r="K4" s="36"/>
      <c r="L4" s="37"/>
    </row>
    <row r="5" spans="2:12" ht="48" x14ac:dyDescent="0.25">
      <c r="B5" s="6" t="s">
        <v>13</v>
      </c>
      <c r="C5" s="8"/>
      <c r="D5" s="9" t="s">
        <v>38</v>
      </c>
      <c r="E5" s="9" t="s">
        <v>39</v>
      </c>
      <c r="F5" s="9" t="s">
        <v>40</v>
      </c>
      <c r="G5" s="9"/>
      <c r="H5" s="9" t="s">
        <v>36</v>
      </c>
      <c r="I5" s="9" t="s">
        <v>15</v>
      </c>
      <c r="J5" s="9" t="s">
        <v>22</v>
      </c>
      <c r="K5" s="9" t="s">
        <v>23</v>
      </c>
      <c r="L5" s="9" t="s">
        <v>24</v>
      </c>
    </row>
    <row r="6" spans="2:12" x14ac:dyDescent="0.25">
      <c r="B6" s="3" t="s">
        <v>1</v>
      </c>
      <c r="C6" s="11" t="s">
        <v>25</v>
      </c>
      <c r="D6" s="11" t="s">
        <v>25</v>
      </c>
      <c r="E6" s="11" t="s">
        <v>25</v>
      </c>
      <c r="F6" s="11" t="s">
        <v>25</v>
      </c>
      <c r="G6" s="11" t="s">
        <v>26</v>
      </c>
      <c r="H6" s="11" t="s">
        <v>28</v>
      </c>
      <c r="I6" s="11" t="s">
        <v>27</v>
      </c>
      <c r="J6" s="11" t="s">
        <v>30</v>
      </c>
      <c r="K6" s="11" t="s">
        <v>32</v>
      </c>
      <c r="L6" s="11" t="s">
        <v>33</v>
      </c>
    </row>
    <row r="7" spans="2:12" x14ac:dyDescent="0.25">
      <c r="B7" s="19">
        <v>44287</v>
      </c>
      <c r="C7" s="12">
        <v>1447.4580000000001</v>
      </c>
      <c r="D7" s="12">
        <v>1154.54</v>
      </c>
      <c r="E7" s="12">
        <v>1886.835</v>
      </c>
      <c r="F7" s="12">
        <v>1024.28</v>
      </c>
      <c r="G7" s="4">
        <v>0</v>
      </c>
      <c r="H7" s="4">
        <v>14</v>
      </c>
      <c r="I7" s="4">
        <v>6947</v>
      </c>
      <c r="J7" s="30">
        <f>H7/I7</f>
        <v>2.0152583849143515E-3</v>
      </c>
      <c r="K7" s="12">
        <f>G7/86400000</f>
        <v>0</v>
      </c>
      <c r="L7" s="12">
        <f>100-K7</f>
        <v>100</v>
      </c>
    </row>
    <row r="8" spans="2:12" x14ac:dyDescent="0.25">
      <c r="B8" s="19">
        <v>44288</v>
      </c>
      <c r="C8" s="12">
        <v>1478.2560000000001</v>
      </c>
      <c r="D8" s="12">
        <v>1166.8066666666666</v>
      </c>
      <c r="E8" s="12">
        <v>1945.43</v>
      </c>
      <c r="F8" s="12">
        <v>1034.76</v>
      </c>
      <c r="G8" s="4">
        <v>0</v>
      </c>
      <c r="H8" s="4">
        <v>8</v>
      </c>
      <c r="I8" s="4">
        <v>5269</v>
      </c>
      <c r="J8" s="30">
        <f t="shared" ref="J8:J36" si="0">H8/I8</f>
        <v>1.5183146707155057E-3</v>
      </c>
      <c r="K8" s="12">
        <f t="shared" ref="K8:K36" si="1">G8/86400000</f>
        <v>0</v>
      </c>
      <c r="L8" s="12">
        <f t="shared" ref="L8:L36" si="2">100-K8</f>
        <v>100</v>
      </c>
    </row>
    <row r="9" spans="2:12" x14ac:dyDescent="0.25">
      <c r="B9" s="29">
        <v>44289</v>
      </c>
      <c r="C9" s="12">
        <v>1479.7660000000001</v>
      </c>
      <c r="D9" s="12">
        <v>1190.3933333333332</v>
      </c>
      <c r="E9" s="12">
        <v>1913.8250000000003</v>
      </c>
      <c r="F9" s="12">
        <v>1022</v>
      </c>
      <c r="G9" s="4">
        <v>0</v>
      </c>
      <c r="H9" s="4">
        <v>221</v>
      </c>
      <c r="I9" s="4">
        <v>54658</v>
      </c>
      <c r="J9" s="30">
        <f t="shared" si="0"/>
        <v>4.0433239416004978E-3</v>
      </c>
      <c r="K9" s="12">
        <f t="shared" si="1"/>
        <v>0</v>
      </c>
      <c r="L9" s="12">
        <f t="shared" si="2"/>
        <v>100</v>
      </c>
    </row>
    <row r="10" spans="2:12" x14ac:dyDescent="0.25">
      <c r="B10" s="29">
        <v>44290</v>
      </c>
      <c r="C10" s="12">
        <v>1459.316</v>
      </c>
      <c r="D10" s="12">
        <v>1199.9033333333334</v>
      </c>
      <c r="E10" s="12">
        <v>1848.4349999999999</v>
      </c>
      <c r="F10" s="12">
        <v>1022.77</v>
      </c>
      <c r="G10" s="4">
        <v>0</v>
      </c>
      <c r="H10" s="4">
        <v>199</v>
      </c>
      <c r="I10" s="4">
        <v>47084</v>
      </c>
      <c r="J10" s="30">
        <f t="shared" si="0"/>
        <v>4.2264888284767651E-3</v>
      </c>
      <c r="K10" s="12">
        <f t="shared" si="1"/>
        <v>0</v>
      </c>
      <c r="L10" s="12">
        <f t="shared" si="2"/>
        <v>100</v>
      </c>
    </row>
    <row r="11" spans="2:12" x14ac:dyDescent="0.25">
      <c r="B11" s="29">
        <v>44291</v>
      </c>
      <c r="C11" s="12">
        <v>1426.7360000000001</v>
      </c>
      <c r="D11" s="12">
        <v>1197.53</v>
      </c>
      <c r="E11" s="12">
        <v>1770.5450000000001</v>
      </c>
      <c r="F11" s="12">
        <v>1021.09</v>
      </c>
      <c r="G11" s="4">
        <v>0</v>
      </c>
      <c r="H11" s="4">
        <v>156</v>
      </c>
      <c r="I11" s="4">
        <v>42511</v>
      </c>
      <c r="J11" s="30">
        <f t="shared" si="0"/>
        <v>3.6696384465197242E-3</v>
      </c>
      <c r="K11" s="12">
        <f t="shared" si="1"/>
        <v>0</v>
      </c>
      <c r="L11" s="12">
        <f t="shared" si="2"/>
        <v>100</v>
      </c>
    </row>
    <row r="12" spans="2:12" x14ac:dyDescent="0.25">
      <c r="B12" s="29">
        <v>44292</v>
      </c>
      <c r="C12" s="12">
        <v>1421.4839999999999</v>
      </c>
      <c r="D12" s="12">
        <v>1192.1366666666665</v>
      </c>
      <c r="E12" s="12">
        <v>1765.5050000000001</v>
      </c>
      <c r="F12" s="12">
        <v>1022.34</v>
      </c>
      <c r="G12" s="4">
        <v>0</v>
      </c>
      <c r="H12" s="4">
        <v>156</v>
      </c>
      <c r="I12" s="4">
        <v>43840</v>
      </c>
      <c r="J12" s="30">
        <f t="shared" si="0"/>
        <v>3.5583941605839414E-3</v>
      </c>
      <c r="K12" s="12">
        <f t="shared" si="1"/>
        <v>0</v>
      </c>
      <c r="L12" s="12">
        <f t="shared" si="2"/>
        <v>100</v>
      </c>
    </row>
    <row r="13" spans="2:12" x14ac:dyDescent="0.25">
      <c r="B13" s="29">
        <v>44293</v>
      </c>
      <c r="C13" s="12">
        <v>1418.2339999999999</v>
      </c>
      <c r="D13" s="12">
        <v>1182.6333333333332</v>
      </c>
      <c r="E13" s="12">
        <v>1771.6349999999998</v>
      </c>
      <c r="F13" s="12">
        <v>1019.43</v>
      </c>
      <c r="G13" s="4">
        <v>0</v>
      </c>
      <c r="H13" s="4">
        <v>119</v>
      </c>
      <c r="I13" s="4">
        <v>34232</v>
      </c>
      <c r="J13" s="30">
        <f t="shared" si="0"/>
        <v>3.4762795045571396E-3</v>
      </c>
      <c r="K13" s="12">
        <f t="shared" si="1"/>
        <v>0</v>
      </c>
      <c r="L13" s="12">
        <f t="shared" si="2"/>
        <v>100</v>
      </c>
    </row>
    <row r="14" spans="2:12" x14ac:dyDescent="0.25">
      <c r="B14" s="19">
        <v>44294</v>
      </c>
      <c r="C14" s="12">
        <v>1440.95</v>
      </c>
      <c r="D14" s="12">
        <v>1170.5233333333333</v>
      </c>
      <c r="E14" s="12">
        <v>1846.5900000000001</v>
      </c>
      <c r="F14" s="12">
        <v>1034.99</v>
      </c>
      <c r="G14" s="4">
        <v>0</v>
      </c>
      <c r="H14" s="4">
        <v>5</v>
      </c>
      <c r="I14" s="4">
        <v>4804</v>
      </c>
      <c r="J14" s="30">
        <f t="shared" si="0"/>
        <v>1.0407993338884263E-3</v>
      </c>
      <c r="K14" s="12">
        <f t="shared" si="1"/>
        <v>0</v>
      </c>
      <c r="L14" s="12">
        <f t="shared" si="2"/>
        <v>100</v>
      </c>
    </row>
    <row r="15" spans="2:12" x14ac:dyDescent="0.25">
      <c r="B15" s="19">
        <v>44295</v>
      </c>
      <c r="C15" s="12">
        <v>1479.2359999999999</v>
      </c>
      <c r="D15" s="12">
        <v>1170.6133333333335</v>
      </c>
      <c r="E15" s="12">
        <v>1942.1699999999998</v>
      </c>
      <c r="F15" s="12">
        <v>1037.52</v>
      </c>
      <c r="G15" s="4">
        <v>0</v>
      </c>
      <c r="H15" s="4">
        <v>3</v>
      </c>
      <c r="I15" s="4">
        <v>2058</v>
      </c>
      <c r="J15" s="30">
        <f t="shared" si="0"/>
        <v>1.4577259475218659E-3</v>
      </c>
      <c r="K15" s="12">
        <f t="shared" si="1"/>
        <v>0</v>
      </c>
      <c r="L15" s="12">
        <f t="shared" si="2"/>
        <v>100</v>
      </c>
    </row>
    <row r="16" spans="2:12" x14ac:dyDescent="0.25">
      <c r="B16" s="29">
        <v>44296</v>
      </c>
      <c r="C16" s="12">
        <v>1459.934</v>
      </c>
      <c r="D16" s="12">
        <v>1155.4099999999999</v>
      </c>
      <c r="E16" s="12">
        <v>1916.72</v>
      </c>
      <c r="F16" s="12">
        <v>1029.0899999999999</v>
      </c>
      <c r="G16" s="4">
        <v>0</v>
      </c>
      <c r="H16" s="4">
        <v>22</v>
      </c>
      <c r="I16" s="4">
        <v>4799</v>
      </c>
      <c r="J16" s="30">
        <f t="shared" si="0"/>
        <v>4.5842883934152949E-3</v>
      </c>
      <c r="K16" s="12">
        <f t="shared" si="1"/>
        <v>0</v>
      </c>
      <c r="L16" s="12">
        <f t="shared" si="2"/>
        <v>100</v>
      </c>
    </row>
    <row r="17" spans="2:12" x14ac:dyDescent="0.25">
      <c r="B17" s="29">
        <v>44297</v>
      </c>
      <c r="C17" s="12">
        <v>1432.7080000000001</v>
      </c>
      <c r="D17" s="12">
        <v>1190.7433333333333</v>
      </c>
      <c r="E17" s="12">
        <v>1795.6550000000002</v>
      </c>
      <c r="F17" s="12">
        <v>1021.66</v>
      </c>
      <c r="G17" s="4">
        <v>0</v>
      </c>
      <c r="H17" s="4">
        <v>187</v>
      </c>
      <c r="I17" s="4">
        <v>47896</v>
      </c>
      <c r="J17" s="30">
        <f t="shared" si="0"/>
        <v>3.904292634040421E-3</v>
      </c>
      <c r="K17" s="12">
        <f t="shared" si="1"/>
        <v>0</v>
      </c>
      <c r="L17" s="12">
        <f t="shared" si="2"/>
        <v>100</v>
      </c>
    </row>
    <row r="18" spans="2:12" x14ac:dyDescent="0.25">
      <c r="B18" s="29">
        <v>44298</v>
      </c>
      <c r="C18" s="12">
        <v>1425.248</v>
      </c>
      <c r="D18" s="12">
        <v>1190.1533333333334</v>
      </c>
      <c r="E18" s="12">
        <v>1777.89</v>
      </c>
      <c r="F18" s="12">
        <v>1022.25</v>
      </c>
      <c r="G18" s="4">
        <v>0</v>
      </c>
      <c r="H18" s="4">
        <v>179</v>
      </c>
      <c r="I18" s="4">
        <v>43112</v>
      </c>
      <c r="J18" s="30">
        <f t="shared" si="0"/>
        <v>4.1519762479124145E-3</v>
      </c>
      <c r="K18" s="12">
        <f t="shared" si="1"/>
        <v>0</v>
      </c>
      <c r="L18" s="12">
        <f t="shared" si="2"/>
        <v>100</v>
      </c>
    </row>
    <row r="19" spans="2:12" x14ac:dyDescent="0.25">
      <c r="B19" s="29">
        <v>44299</v>
      </c>
      <c r="C19" s="12">
        <v>1424.6299999999999</v>
      </c>
      <c r="D19" s="12">
        <v>1195.3799999999999</v>
      </c>
      <c r="E19" s="12">
        <v>1768.5050000000001</v>
      </c>
      <c r="F19" s="12">
        <v>1020.38</v>
      </c>
      <c r="G19" s="4">
        <v>0</v>
      </c>
      <c r="H19" s="4">
        <v>193</v>
      </c>
      <c r="I19" s="4">
        <v>42610</v>
      </c>
      <c r="J19" s="30">
        <f t="shared" si="0"/>
        <v>4.5294531800046936E-3</v>
      </c>
      <c r="K19" s="12">
        <f t="shared" si="1"/>
        <v>0</v>
      </c>
      <c r="L19" s="12">
        <f t="shared" si="2"/>
        <v>100</v>
      </c>
    </row>
    <row r="20" spans="2:12" x14ac:dyDescent="0.25">
      <c r="B20" s="29">
        <v>44300</v>
      </c>
      <c r="C20" s="12">
        <v>1427.9319999999998</v>
      </c>
      <c r="D20" s="12">
        <v>1189.9100000000001</v>
      </c>
      <c r="E20" s="12">
        <v>1784.9649999999999</v>
      </c>
      <c r="F20" s="12">
        <v>1020.84</v>
      </c>
      <c r="G20" s="4">
        <v>0</v>
      </c>
      <c r="H20" s="4">
        <v>145</v>
      </c>
      <c r="I20" s="4">
        <v>37151</v>
      </c>
      <c r="J20" s="30">
        <f t="shared" si="0"/>
        <v>3.9029904982369251E-3</v>
      </c>
      <c r="K20" s="12">
        <f t="shared" si="1"/>
        <v>0</v>
      </c>
      <c r="L20" s="12">
        <f t="shared" si="2"/>
        <v>100</v>
      </c>
    </row>
    <row r="21" spans="2:12" x14ac:dyDescent="0.25">
      <c r="B21" s="19">
        <v>44301</v>
      </c>
      <c r="C21" s="12">
        <v>1430.0300000000002</v>
      </c>
      <c r="D21" s="12">
        <v>1163.01</v>
      </c>
      <c r="E21" s="12">
        <v>1830.56</v>
      </c>
      <c r="F21" s="12">
        <v>1032.9000000000001</v>
      </c>
      <c r="G21" s="4">
        <v>0</v>
      </c>
      <c r="H21" s="4">
        <v>13</v>
      </c>
      <c r="I21" s="4">
        <v>6130</v>
      </c>
      <c r="J21" s="30">
        <f t="shared" si="0"/>
        <v>2.1207177814029365E-3</v>
      </c>
      <c r="K21" s="12">
        <f t="shared" si="1"/>
        <v>0</v>
      </c>
      <c r="L21" s="12">
        <f t="shared" si="2"/>
        <v>100</v>
      </c>
    </row>
    <row r="22" spans="2:12" x14ac:dyDescent="0.25">
      <c r="B22" s="19">
        <v>44302</v>
      </c>
      <c r="C22" s="12">
        <v>1485.9540000000002</v>
      </c>
      <c r="D22" s="12">
        <v>1174.73</v>
      </c>
      <c r="E22" s="12">
        <v>1952.79</v>
      </c>
      <c r="F22" s="12">
        <v>1042.45</v>
      </c>
      <c r="G22" s="4">
        <v>0</v>
      </c>
      <c r="H22" s="4">
        <v>12</v>
      </c>
      <c r="I22" s="4">
        <v>4285</v>
      </c>
      <c r="J22" s="30">
        <f t="shared" si="0"/>
        <v>2.8004667444574095E-3</v>
      </c>
      <c r="K22" s="12">
        <f t="shared" si="1"/>
        <v>0</v>
      </c>
      <c r="L22" s="12">
        <f t="shared" si="2"/>
        <v>100</v>
      </c>
    </row>
    <row r="23" spans="2:12" x14ac:dyDescent="0.25">
      <c r="B23" s="29">
        <v>44303</v>
      </c>
      <c r="C23" s="12">
        <v>1480.4580000000001</v>
      </c>
      <c r="D23" s="12">
        <v>1176.1166666666666</v>
      </c>
      <c r="E23" s="12">
        <v>1936.97</v>
      </c>
      <c r="F23" s="12">
        <v>1021.62</v>
      </c>
      <c r="G23" s="4">
        <v>0</v>
      </c>
      <c r="H23" s="4">
        <v>218</v>
      </c>
      <c r="I23" s="4">
        <v>41618</v>
      </c>
      <c r="J23" s="30">
        <f t="shared" si="0"/>
        <v>5.2381181219664568E-3</v>
      </c>
      <c r="K23" s="12">
        <f t="shared" si="1"/>
        <v>0</v>
      </c>
      <c r="L23" s="12">
        <f t="shared" si="2"/>
        <v>100</v>
      </c>
    </row>
    <row r="24" spans="2:12" x14ac:dyDescent="0.25">
      <c r="B24" s="29">
        <v>44304</v>
      </c>
      <c r="C24" s="12">
        <v>1434.992</v>
      </c>
      <c r="D24" s="12">
        <v>1176.5600000000002</v>
      </c>
      <c r="E24" s="12">
        <v>1822.6399999999999</v>
      </c>
      <c r="F24" s="12">
        <v>1023</v>
      </c>
      <c r="G24" s="4">
        <v>0</v>
      </c>
      <c r="H24" s="4">
        <v>180</v>
      </c>
      <c r="I24" s="4">
        <v>36490</v>
      </c>
      <c r="J24" s="30">
        <f t="shared" si="0"/>
        <v>4.932858317347218E-3</v>
      </c>
      <c r="K24" s="12">
        <f t="shared" si="1"/>
        <v>0</v>
      </c>
      <c r="L24" s="12">
        <f t="shared" si="2"/>
        <v>100</v>
      </c>
    </row>
    <row r="25" spans="2:12" x14ac:dyDescent="0.25">
      <c r="B25" s="29">
        <v>44305</v>
      </c>
      <c r="C25" s="12">
        <v>1436.5140000000001</v>
      </c>
      <c r="D25" s="12">
        <v>1181.6000000000001</v>
      </c>
      <c r="E25" s="12">
        <v>1818.885</v>
      </c>
      <c r="F25" s="12">
        <v>1029.5</v>
      </c>
      <c r="G25" s="4">
        <v>0</v>
      </c>
      <c r="H25" s="4">
        <v>210</v>
      </c>
      <c r="I25" s="4">
        <v>35977</v>
      </c>
      <c r="J25" s="30">
        <f t="shared" si="0"/>
        <v>5.8370625677516188E-3</v>
      </c>
      <c r="K25" s="12">
        <f t="shared" si="1"/>
        <v>0</v>
      </c>
      <c r="L25" s="12">
        <f t="shared" si="2"/>
        <v>100</v>
      </c>
    </row>
    <row r="26" spans="2:12" x14ac:dyDescent="0.25">
      <c r="B26" s="29">
        <v>44306</v>
      </c>
      <c r="C26" s="12">
        <v>1436.2919999999999</v>
      </c>
      <c r="D26" s="12">
        <v>1181.2766666666666</v>
      </c>
      <c r="E26" s="12">
        <v>1818.8150000000001</v>
      </c>
      <c r="F26" s="12">
        <v>1023.36</v>
      </c>
      <c r="G26" s="4">
        <v>0</v>
      </c>
      <c r="H26" s="4">
        <v>162</v>
      </c>
      <c r="I26" s="4">
        <v>34971</v>
      </c>
      <c r="J26" s="30">
        <f t="shared" si="0"/>
        <v>4.6324097109033202E-3</v>
      </c>
      <c r="K26" s="12">
        <f t="shared" si="1"/>
        <v>0</v>
      </c>
      <c r="L26" s="12">
        <f t="shared" si="2"/>
        <v>100</v>
      </c>
    </row>
    <row r="27" spans="2:12" x14ac:dyDescent="0.25">
      <c r="B27" s="29">
        <v>44307</v>
      </c>
      <c r="C27" s="12">
        <v>1437.1380000000001</v>
      </c>
      <c r="D27" s="12">
        <v>1182.94</v>
      </c>
      <c r="E27" s="12">
        <v>1818.4349999999999</v>
      </c>
      <c r="F27" s="12">
        <v>1025.33</v>
      </c>
      <c r="G27" s="4">
        <v>0</v>
      </c>
      <c r="H27" s="4">
        <v>156</v>
      </c>
      <c r="I27" s="4">
        <v>33269</v>
      </c>
      <c r="J27" s="30">
        <f t="shared" si="0"/>
        <v>4.6890498662418472E-3</v>
      </c>
      <c r="K27" s="12">
        <f t="shared" si="1"/>
        <v>0</v>
      </c>
      <c r="L27" s="12">
        <f t="shared" si="2"/>
        <v>100</v>
      </c>
    </row>
    <row r="28" spans="2:12" x14ac:dyDescent="0.25">
      <c r="B28" s="19">
        <v>44308</v>
      </c>
      <c r="C28" s="12">
        <v>1435.3919999999998</v>
      </c>
      <c r="D28" s="12">
        <v>1161.5766666666666</v>
      </c>
      <c r="E28" s="12">
        <v>1846.115</v>
      </c>
      <c r="F28" s="12">
        <v>1033.01</v>
      </c>
      <c r="G28" s="4">
        <v>0</v>
      </c>
      <c r="H28" s="4">
        <v>20</v>
      </c>
      <c r="I28" s="4">
        <v>5408</v>
      </c>
      <c r="J28" s="30">
        <f t="shared" si="0"/>
        <v>3.6982248520710057E-3</v>
      </c>
      <c r="K28" s="12">
        <f t="shared" si="1"/>
        <v>0</v>
      </c>
      <c r="L28" s="12">
        <f t="shared" si="2"/>
        <v>100</v>
      </c>
    </row>
    <row r="29" spans="2:12" x14ac:dyDescent="0.25">
      <c r="B29" s="19">
        <v>44309</v>
      </c>
      <c r="C29" s="12">
        <v>1512.39</v>
      </c>
      <c r="D29" s="12">
        <v>1206.8166666666666</v>
      </c>
      <c r="E29" s="12">
        <v>1970.75</v>
      </c>
      <c r="F29" s="12">
        <v>1056.47</v>
      </c>
      <c r="G29" s="4">
        <v>0</v>
      </c>
      <c r="H29" s="4">
        <v>18</v>
      </c>
      <c r="I29" s="4">
        <v>3425</v>
      </c>
      <c r="J29" s="30">
        <f t="shared" si="0"/>
        <v>5.2554744525547441E-3</v>
      </c>
      <c r="K29" s="12">
        <f t="shared" si="1"/>
        <v>0</v>
      </c>
      <c r="L29" s="12">
        <f t="shared" si="2"/>
        <v>100</v>
      </c>
    </row>
    <row r="30" spans="2:12" x14ac:dyDescent="0.25">
      <c r="B30" s="29">
        <v>44310</v>
      </c>
      <c r="C30" s="12">
        <v>1506.4279999999999</v>
      </c>
      <c r="D30" s="12">
        <v>1184.45</v>
      </c>
      <c r="E30" s="12">
        <v>1989.395</v>
      </c>
      <c r="F30" s="12">
        <v>1026.8699999999999</v>
      </c>
      <c r="G30" s="4">
        <v>0</v>
      </c>
      <c r="H30" s="4">
        <v>110</v>
      </c>
      <c r="I30" s="4">
        <v>19146</v>
      </c>
      <c r="J30" s="30">
        <f t="shared" si="0"/>
        <v>5.7453253943382434E-3</v>
      </c>
      <c r="K30" s="12">
        <f t="shared" si="1"/>
        <v>0</v>
      </c>
      <c r="L30" s="12">
        <f t="shared" si="2"/>
        <v>100</v>
      </c>
    </row>
    <row r="31" spans="2:12" x14ac:dyDescent="0.25">
      <c r="B31" s="29">
        <v>44311</v>
      </c>
      <c r="C31" s="12">
        <v>1449.3340000000001</v>
      </c>
      <c r="D31" s="12">
        <v>1172.2699999999998</v>
      </c>
      <c r="E31" s="12">
        <v>1864.9299999999998</v>
      </c>
      <c r="F31" s="12">
        <v>1033.22</v>
      </c>
      <c r="G31" s="4">
        <v>0</v>
      </c>
      <c r="H31" s="4">
        <v>17</v>
      </c>
      <c r="I31" s="4">
        <v>6157</v>
      </c>
      <c r="J31" s="30">
        <f t="shared" si="0"/>
        <v>2.7610849439662173E-3</v>
      </c>
      <c r="K31" s="12">
        <f t="shared" si="1"/>
        <v>0</v>
      </c>
      <c r="L31" s="12">
        <f t="shared" si="2"/>
        <v>100</v>
      </c>
    </row>
    <row r="32" spans="2:12" x14ac:dyDescent="0.25">
      <c r="B32" s="29">
        <v>44312</v>
      </c>
      <c r="C32" s="12">
        <v>1434.2439999999999</v>
      </c>
      <c r="D32" s="12">
        <v>1183.7566666666664</v>
      </c>
      <c r="E32" s="12">
        <v>1809.9749999999999</v>
      </c>
      <c r="F32" s="12">
        <v>1021.97</v>
      </c>
      <c r="G32" s="4">
        <v>0</v>
      </c>
      <c r="H32" s="4">
        <v>154</v>
      </c>
      <c r="I32" s="4">
        <v>40237</v>
      </c>
      <c r="J32" s="30">
        <f t="shared" si="0"/>
        <v>3.8273231105698737E-3</v>
      </c>
      <c r="K32" s="12">
        <f t="shared" si="1"/>
        <v>0</v>
      </c>
      <c r="L32" s="12">
        <f t="shared" si="2"/>
        <v>100</v>
      </c>
    </row>
    <row r="33" spans="2:12" x14ac:dyDescent="0.25">
      <c r="B33" s="29">
        <v>44313</v>
      </c>
      <c r="C33" s="12">
        <v>1420.1959999999999</v>
      </c>
      <c r="D33" s="12">
        <v>1193.7933333333333</v>
      </c>
      <c r="E33" s="12">
        <v>1759.8000000000002</v>
      </c>
      <c r="F33" s="12">
        <v>1023.23</v>
      </c>
      <c r="G33" s="4">
        <v>0</v>
      </c>
      <c r="H33" s="4">
        <v>137</v>
      </c>
      <c r="I33" s="4">
        <v>42345</v>
      </c>
      <c r="J33" s="30">
        <f t="shared" si="0"/>
        <v>3.2353288463809185E-3</v>
      </c>
      <c r="K33" s="12">
        <f t="shared" si="1"/>
        <v>0</v>
      </c>
      <c r="L33" s="12">
        <f t="shared" si="2"/>
        <v>100</v>
      </c>
    </row>
    <row r="34" spans="2:12" x14ac:dyDescent="0.25">
      <c r="B34" s="29">
        <v>44314</v>
      </c>
      <c r="C34" s="12">
        <v>1422.8619999999999</v>
      </c>
      <c r="D34" s="12">
        <v>1184.0233333333333</v>
      </c>
      <c r="E34" s="12">
        <v>1781.12</v>
      </c>
      <c r="F34" s="12">
        <v>1020.34</v>
      </c>
      <c r="G34" s="4">
        <v>0</v>
      </c>
      <c r="H34" s="4">
        <v>151</v>
      </c>
      <c r="I34" s="4">
        <v>41697</v>
      </c>
      <c r="J34" s="30">
        <f t="shared" si="0"/>
        <v>3.6213636472647911E-3</v>
      </c>
      <c r="K34" s="12">
        <f t="shared" si="1"/>
        <v>0</v>
      </c>
      <c r="L34" s="12">
        <f t="shared" si="2"/>
        <v>100</v>
      </c>
    </row>
    <row r="35" spans="2:12" x14ac:dyDescent="0.25">
      <c r="B35" s="19">
        <v>44315</v>
      </c>
      <c r="C35" s="12">
        <v>1409.3780000000002</v>
      </c>
      <c r="D35" s="12">
        <v>1174.8900000000001</v>
      </c>
      <c r="E35" s="12">
        <v>1761.1100000000001</v>
      </c>
      <c r="F35" s="12">
        <v>1037.43</v>
      </c>
      <c r="G35" s="4">
        <v>0</v>
      </c>
      <c r="H35" s="4">
        <v>19</v>
      </c>
      <c r="I35" s="4">
        <v>7153</v>
      </c>
      <c r="J35" s="30">
        <f t="shared" si="0"/>
        <v>2.6562281560184539E-3</v>
      </c>
      <c r="K35" s="12">
        <f t="shared" si="1"/>
        <v>0</v>
      </c>
      <c r="L35" s="12">
        <f t="shared" si="2"/>
        <v>100</v>
      </c>
    </row>
    <row r="36" spans="2:12" x14ac:dyDescent="0.25">
      <c r="B36" s="19">
        <v>44316</v>
      </c>
      <c r="C36" s="12">
        <v>1492.0139999999999</v>
      </c>
      <c r="D36" s="12">
        <v>1181.2</v>
      </c>
      <c r="E36" s="12">
        <v>1958.2349999999999</v>
      </c>
      <c r="F36" s="12">
        <v>1036.6300000000001</v>
      </c>
      <c r="G36" s="4">
        <v>1200000</v>
      </c>
      <c r="H36" s="4">
        <v>7</v>
      </c>
      <c r="I36" s="4">
        <v>4427</v>
      </c>
      <c r="J36" s="30">
        <f t="shared" si="0"/>
        <v>1.581206234470296E-3</v>
      </c>
      <c r="K36" s="12">
        <f t="shared" si="1"/>
        <v>1.3888888888888888E-2</v>
      </c>
      <c r="L36" s="12">
        <f t="shared" si="2"/>
        <v>99.986111111111114</v>
      </c>
    </row>
    <row r="37" spans="2:12" x14ac:dyDescent="0.25">
      <c r="B37" s="14" t="s">
        <v>2</v>
      </c>
      <c r="C37" s="15">
        <v>217227.51999999999</v>
      </c>
      <c r="D37" s="15">
        <v>106277.06</v>
      </c>
      <c r="E37" s="15">
        <v>110950.46</v>
      </c>
      <c r="F37" s="15">
        <v>30840.73</v>
      </c>
      <c r="G37" s="15">
        <f>SUM(G7:G36)</f>
        <v>1200000</v>
      </c>
      <c r="H37" s="15">
        <v>3191</v>
      </c>
      <c r="I37" s="15">
        <v>779706</v>
      </c>
      <c r="J37" s="28" t="s">
        <v>34</v>
      </c>
      <c r="K37" s="16" t="s">
        <v>34</v>
      </c>
      <c r="L37" s="16" t="s">
        <v>34</v>
      </c>
    </row>
    <row r="38" spans="2:12" ht="25.5" x14ac:dyDescent="0.25">
      <c r="B38" s="18" t="s">
        <v>3</v>
      </c>
      <c r="C38" s="17">
        <v>1448.1834666666666</v>
      </c>
      <c r="D38" s="17">
        <v>1180.856222222222</v>
      </c>
      <c r="E38" s="17">
        <v>1849.1743333333336</v>
      </c>
      <c r="F38" s="17">
        <v>1028.0243333333333</v>
      </c>
      <c r="G38" s="17">
        <f t="shared" ref="G38" si="3">AVERAGE(G7:G36)</f>
        <v>40000</v>
      </c>
      <c r="H38" s="21">
        <v>106.36666666666666</v>
      </c>
      <c r="I38" s="21">
        <v>25990.2</v>
      </c>
      <c r="J38" s="31">
        <f>AVERAGE(J7:J36)</f>
        <v>3.6237155640031107E-3</v>
      </c>
      <c r="K38" s="17">
        <f>AVERAGE(K7:K36)</f>
        <v>4.6296296296296293E-4</v>
      </c>
      <c r="L38" s="17">
        <f>AVERAGE(L7:L36)</f>
        <v>99.999537037037044</v>
      </c>
    </row>
    <row r="41" spans="2:12" hidden="1" x14ac:dyDescent="0.25">
      <c r="B41" s="1" t="s">
        <v>35</v>
      </c>
      <c r="C41" s="10">
        <v>1</v>
      </c>
      <c r="D41" s="10">
        <v>2</v>
      </c>
      <c r="E41" s="10">
        <v>3</v>
      </c>
      <c r="F41" s="10">
        <v>4</v>
      </c>
      <c r="G41" s="10">
        <v>5</v>
      </c>
      <c r="H41" s="10">
        <v>6</v>
      </c>
      <c r="I41" s="10">
        <v>7</v>
      </c>
      <c r="J41" s="10">
        <v>8</v>
      </c>
      <c r="K41" s="10">
        <v>9</v>
      </c>
      <c r="L41" s="10">
        <v>10</v>
      </c>
    </row>
    <row r="42" spans="2:12" hidden="1" x14ac:dyDescent="0.25">
      <c r="B42" s="1" t="s">
        <v>35</v>
      </c>
      <c r="C42" s="10">
        <v>1</v>
      </c>
      <c r="D42" s="10"/>
      <c r="E42" s="10"/>
      <c r="F42" s="10"/>
      <c r="G42" s="10">
        <v>2</v>
      </c>
      <c r="H42" s="10">
        <v>3</v>
      </c>
      <c r="I42" s="10">
        <v>4</v>
      </c>
      <c r="J42" s="10">
        <v>5</v>
      </c>
      <c r="K42" s="10">
        <v>6</v>
      </c>
      <c r="L42" s="10">
        <v>7</v>
      </c>
    </row>
    <row r="43" spans="2:12" ht="25.5" x14ac:dyDescent="0.25">
      <c r="B43" s="5" t="s">
        <v>7</v>
      </c>
      <c r="C43" s="2" t="s">
        <v>37</v>
      </c>
      <c r="D43" s="35" t="s">
        <v>43</v>
      </c>
      <c r="E43" s="36"/>
      <c r="F43" s="37"/>
      <c r="G43" s="35" t="s">
        <v>45</v>
      </c>
      <c r="H43" s="36"/>
      <c r="I43" s="36"/>
      <c r="J43" s="36"/>
      <c r="K43" s="36"/>
      <c r="L43" s="37"/>
    </row>
    <row r="44" spans="2:12" ht="48" x14ac:dyDescent="0.25">
      <c r="B44" s="6" t="s">
        <v>13</v>
      </c>
      <c r="C44" s="8"/>
      <c r="D44" s="9" t="s">
        <v>38</v>
      </c>
      <c r="E44" s="9" t="s">
        <v>39</v>
      </c>
      <c r="F44" s="9" t="s">
        <v>40</v>
      </c>
      <c r="G44" s="9"/>
      <c r="H44" s="9" t="s">
        <v>36</v>
      </c>
      <c r="I44" s="9" t="s">
        <v>15</v>
      </c>
      <c r="J44" s="9" t="s">
        <v>22</v>
      </c>
      <c r="K44" s="9" t="s">
        <v>23</v>
      </c>
      <c r="L44" s="9" t="s">
        <v>24</v>
      </c>
    </row>
    <row r="45" spans="2:12" x14ac:dyDescent="0.25">
      <c r="B45" s="3" t="s">
        <v>1</v>
      </c>
      <c r="C45" s="11" t="s">
        <v>25</v>
      </c>
      <c r="D45" s="11" t="s">
        <v>25</v>
      </c>
      <c r="E45" s="11" t="s">
        <v>25</v>
      </c>
      <c r="F45" s="11" t="s">
        <v>25</v>
      </c>
      <c r="G45" s="11" t="s">
        <v>26</v>
      </c>
      <c r="H45" s="11" t="s">
        <v>28</v>
      </c>
      <c r="I45" s="11" t="s">
        <v>27</v>
      </c>
      <c r="J45" s="11" t="s">
        <v>30</v>
      </c>
      <c r="K45" s="11" t="s">
        <v>32</v>
      </c>
      <c r="L45" s="11" t="s">
        <v>33</v>
      </c>
    </row>
    <row r="46" spans="2:12" x14ac:dyDescent="0.25">
      <c r="B46" s="29">
        <v>44317</v>
      </c>
      <c r="C46" s="12">
        <v>1468.5920000000001</v>
      </c>
      <c r="D46" s="13">
        <v>1157.83</v>
      </c>
      <c r="E46" s="12">
        <v>1934.7350000000001</v>
      </c>
      <c r="F46" s="12">
        <v>1038.99</v>
      </c>
      <c r="G46" s="4">
        <v>0</v>
      </c>
      <c r="H46" s="4">
        <v>9</v>
      </c>
      <c r="I46" s="4">
        <v>8717</v>
      </c>
      <c r="J46" s="30">
        <f>H46/I46</f>
        <v>1.0324652976941608E-3</v>
      </c>
      <c r="K46" s="12">
        <f>G46/86400000</f>
        <v>0</v>
      </c>
      <c r="L46" s="12">
        <f>100-K46</f>
        <v>100</v>
      </c>
    </row>
    <row r="47" spans="2:12" x14ac:dyDescent="0.25">
      <c r="B47" s="29">
        <v>44318</v>
      </c>
      <c r="C47" s="12">
        <v>1461.89</v>
      </c>
      <c r="D47" s="13">
        <v>1197.4833333333333</v>
      </c>
      <c r="E47" s="12">
        <v>1858.5</v>
      </c>
      <c r="F47" s="12">
        <v>1023.04</v>
      </c>
      <c r="G47" s="4">
        <v>0</v>
      </c>
      <c r="H47" s="4">
        <v>201</v>
      </c>
      <c r="I47" s="4">
        <v>58040</v>
      </c>
      <c r="J47" s="30">
        <f t="shared" ref="J47:J74" si="4">H47/I47</f>
        <v>3.463128876636802E-3</v>
      </c>
      <c r="K47" s="12">
        <f t="shared" ref="K47:K74" si="5">G47/86400000</f>
        <v>0</v>
      </c>
      <c r="L47" s="12">
        <f t="shared" ref="L47:L74" si="6">100-K47</f>
        <v>100</v>
      </c>
    </row>
    <row r="48" spans="2:12" x14ac:dyDescent="0.25">
      <c r="B48" s="20">
        <v>44319</v>
      </c>
      <c r="C48" s="12">
        <v>1433.0859999999998</v>
      </c>
      <c r="D48" s="13">
        <v>1189.24</v>
      </c>
      <c r="E48" s="12">
        <v>1798.855</v>
      </c>
      <c r="F48" s="12">
        <v>1021.52</v>
      </c>
      <c r="G48" s="4">
        <v>0</v>
      </c>
      <c r="H48" s="4">
        <v>175</v>
      </c>
      <c r="I48" s="4">
        <v>49200</v>
      </c>
      <c r="J48" s="30">
        <f t="shared" si="4"/>
        <v>3.5569105691056909E-3</v>
      </c>
      <c r="K48" s="12">
        <f t="shared" si="5"/>
        <v>0</v>
      </c>
      <c r="L48" s="12">
        <f t="shared" si="6"/>
        <v>100</v>
      </c>
    </row>
    <row r="49" spans="2:12" x14ac:dyDescent="0.25">
      <c r="B49" s="20">
        <v>44320</v>
      </c>
      <c r="C49" s="12">
        <v>1423.3319999999999</v>
      </c>
      <c r="D49" s="13">
        <v>1195.3733333333332</v>
      </c>
      <c r="E49" s="12">
        <v>1765.27</v>
      </c>
      <c r="F49" s="12">
        <v>1025.57</v>
      </c>
      <c r="G49" s="4">
        <v>0</v>
      </c>
      <c r="H49" s="4">
        <v>158</v>
      </c>
      <c r="I49" s="4">
        <v>43079</v>
      </c>
      <c r="J49" s="30">
        <f t="shared" si="4"/>
        <v>3.6676803082708511E-3</v>
      </c>
      <c r="K49" s="12">
        <f t="shared" si="5"/>
        <v>0</v>
      </c>
      <c r="L49" s="12">
        <f t="shared" si="6"/>
        <v>100</v>
      </c>
    </row>
    <row r="50" spans="2:12" x14ac:dyDescent="0.25">
      <c r="B50" s="20">
        <v>44321</v>
      </c>
      <c r="C50" s="12">
        <v>1445.422</v>
      </c>
      <c r="D50" s="13">
        <v>1195.7133333333334</v>
      </c>
      <c r="E50" s="12">
        <v>1819.9850000000001</v>
      </c>
      <c r="F50" s="12">
        <v>1022.07</v>
      </c>
      <c r="G50" s="4">
        <v>0</v>
      </c>
      <c r="H50" s="4">
        <v>151</v>
      </c>
      <c r="I50" s="4">
        <v>40498</v>
      </c>
      <c r="J50" s="30">
        <f t="shared" si="4"/>
        <v>3.7285791890957578E-3</v>
      </c>
      <c r="K50" s="12">
        <f t="shared" si="5"/>
        <v>0</v>
      </c>
      <c r="L50" s="12">
        <f t="shared" si="6"/>
        <v>100</v>
      </c>
    </row>
    <row r="51" spans="2:12" x14ac:dyDescent="0.25">
      <c r="B51" s="19">
        <v>44322</v>
      </c>
      <c r="C51" s="12">
        <v>1397.67</v>
      </c>
      <c r="D51" s="13">
        <v>1162.8100000000002</v>
      </c>
      <c r="E51" s="12">
        <v>1749.96</v>
      </c>
      <c r="F51" s="12">
        <v>1029.8399999999999</v>
      </c>
      <c r="G51" s="4">
        <v>0</v>
      </c>
      <c r="H51" s="4">
        <v>16</v>
      </c>
      <c r="I51" s="4">
        <v>5790</v>
      </c>
      <c r="J51" s="30">
        <f t="shared" si="4"/>
        <v>2.7633851468048358E-3</v>
      </c>
      <c r="K51" s="12">
        <f t="shared" si="5"/>
        <v>0</v>
      </c>
      <c r="L51" s="12">
        <f t="shared" si="6"/>
        <v>100</v>
      </c>
    </row>
    <row r="52" spans="2:12" x14ac:dyDescent="0.25">
      <c r="B52" s="19">
        <v>44323</v>
      </c>
      <c r="C52" s="12">
        <v>1425.816</v>
      </c>
      <c r="D52" s="13">
        <v>1204.4566666666667</v>
      </c>
      <c r="E52" s="12">
        <v>1757.855</v>
      </c>
      <c r="F52" s="12">
        <v>1039.78</v>
      </c>
      <c r="G52" s="4">
        <v>0</v>
      </c>
      <c r="H52" s="4">
        <v>20</v>
      </c>
      <c r="I52" s="4">
        <v>5747</v>
      </c>
      <c r="J52" s="30">
        <f t="shared" si="4"/>
        <v>3.4800765616843569E-3</v>
      </c>
      <c r="K52" s="12">
        <f t="shared" si="5"/>
        <v>0</v>
      </c>
      <c r="L52" s="12">
        <f t="shared" si="6"/>
        <v>100</v>
      </c>
    </row>
    <row r="53" spans="2:12" x14ac:dyDescent="0.25">
      <c r="B53" s="29">
        <v>44324</v>
      </c>
      <c r="C53" s="12">
        <v>1432.8400000000001</v>
      </c>
      <c r="D53" s="13">
        <v>1215.18</v>
      </c>
      <c r="E53" s="12">
        <v>1759.33</v>
      </c>
      <c r="F53" s="12">
        <v>1023.64</v>
      </c>
      <c r="G53" s="4">
        <v>0</v>
      </c>
      <c r="H53" s="4">
        <v>194</v>
      </c>
      <c r="I53" s="4">
        <v>46107</v>
      </c>
      <c r="J53" s="30">
        <f t="shared" si="4"/>
        <v>4.2076040514455503E-3</v>
      </c>
      <c r="K53" s="12">
        <f t="shared" si="5"/>
        <v>0</v>
      </c>
      <c r="L53" s="12">
        <f t="shared" si="6"/>
        <v>100</v>
      </c>
    </row>
    <row r="54" spans="2:12" x14ac:dyDescent="0.25">
      <c r="B54" s="29">
        <v>44325</v>
      </c>
      <c r="C54" s="12">
        <v>1418.7400000000002</v>
      </c>
      <c r="D54" s="13">
        <v>1213.08</v>
      </c>
      <c r="E54" s="12">
        <v>1727.23</v>
      </c>
      <c r="F54" s="12">
        <v>1021.13</v>
      </c>
      <c r="G54" s="4">
        <v>0</v>
      </c>
      <c r="H54" s="4">
        <v>202</v>
      </c>
      <c r="I54" s="4">
        <v>43363</v>
      </c>
      <c r="J54" s="30">
        <f t="shared" si="4"/>
        <v>4.6583492839517562E-3</v>
      </c>
      <c r="K54" s="12">
        <f t="shared" si="5"/>
        <v>0</v>
      </c>
      <c r="L54" s="12">
        <f t="shared" si="6"/>
        <v>100</v>
      </c>
    </row>
    <row r="55" spans="2:12" x14ac:dyDescent="0.25">
      <c r="B55" s="20">
        <v>44326</v>
      </c>
      <c r="C55" s="12">
        <v>1420.27</v>
      </c>
      <c r="D55" s="13">
        <v>1215.76</v>
      </c>
      <c r="E55" s="12">
        <v>1727.0349999999999</v>
      </c>
      <c r="F55" s="12">
        <v>1021.52</v>
      </c>
      <c r="G55" s="4">
        <v>0</v>
      </c>
      <c r="H55" s="4">
        <v>184</v>
      </c>
      <c r="I55" s="4">
        <v>44709</v>
      </c>
      <c r="J55" s="30">
        <f t="shared" si="4"/>
        <v>4.1155024715381688E-3</v>
      </c>
      <c r="K55" s="12">
        <f t="shared" si="5"/>
        <v>0</v>
      </c>
      <c r="L55" s="12">
        <f t="shared" si="6"/>
        <v>100</v>
      </c>
    </row>
    <row r="56" spans="2:12" x14ac:dyDescent="0.25">
      <c r="B56" s="20">
        <v>44327</v>
      </c>
      <c r="C56" s="12">
        <v>1431.9620000000002</v>
      </c>
      <c r="D56" s="13">
        <v>1212.3933333333332</v>
      </c>
      <c r="E56" s="12">
        <v>1761.3150000000001</v>
      </c>
      <c r="F56" s="12">
        <v>1021.35</v>
      </c>
      <c r="G56" s="4">
        <v>0</v>
      </c>
      <c r="H56" s="4">
        <v>160</v>
      </c>
      <c r="I56" s="4">
        <v>40152</v>
      </c>
      <c r="J56" s="30">
        <f t="shared" si="4"/>
        <v>3.9848575413428972E-3</v>
      </c>
      <c r="K56" s="12">
        <f t="shared" si="5"/>
        <v>0</v>
      </c>
      <c r="L56" s="12">
        <f t="shared" si="6"/>
        <v>100</v>
      </c>
    </row>
    <row r="57" spans="2:12" x14ac:dyDescent="0.25">
      <c r="B57" s="20">
        <v>44328</v>
      </c>
      <c r="C57" s="12">
        <v>1434.116</v>
      </c>
      <c r="D57" s="13">
        <v>1215.8666666666668</v>
      </c>
      <c r="E57" s="12">
        <v>1761.49</v>
      </c>
      <c r="F57" s="12">
        <v>1025.18</v>
      </c>
      <c r="G57" s="4">
        <v>0</v>
      </c>
      <c r="H57" s="4">
        <v>133</v>
      </c>
      <c r="I57" s="4">
        <v>37504</v>
      </c>
      <c r="J57" s="30">
        <f t="shared" si="4"/>
        <v>3.5462883959044367E-3</v>
      </c>
      <c r="K57" s="12">
        <f t="shared" si="5"/>
        <v>0</v>
      </c>
      <c r="L57" s="12">
        <f t="shared" si="6"/>
        <v>100</v>
      </c>
    </row>
    <row r="58" spans="2:12" x14ac:dyDescent="0.25">
      <c r="B58" s="19">
        <v>44329</v>
      </c>
      <c r="C58" s="12">
        <v>1440.412</v>
      </c>
      <c r="D58" s="13">
        <v>1200.0600000000002</v>
      </c>
      <c r="E58" s="12">
        <v>1800.94</v>
      </c>
      <c r="F58" s="12">
        <v>1037.5899999999999</v>
      </c>
      <c r="G58" s="4">
        <v>0</v>
      </c>
      <c r="H58" s="4">
        <v>13</v>
      </c>
      <c r="I58" s="4">
        <v>5918</v>
      </c>
      <c r="J58" s="30">
        <f t="shared" si="4"/>
        <v>2.1966880702940185E-3</v>
      </c>
      <c r="K58" s="12">
        <f t="shared" si="5"/>
        <v>0</v>
      </c>
      <c r="L58" s="12">
        <f t="shared" si="6"/>
        <v>100</v>
      </c>
    </row>
    <row r="59" spans="2:12" x14ac:dyDescent="0.25">
      <c r="B59" s="19">
        <v>44330</v>
      </c>
      <c r="C59" s="12">
        <v>1472.93</v>
      </c>
      <c r="D59" s="13">
        <v>1206.04</v>
      </c>
      <c r="E59" s="12">
        <v>1873.2649999999999</v>
      </c>
      <c r="F59" s="12">
        <v>1044.23</v>
      </c>
      <c r="G59" s="4">
        <v>0</v>
      </c>
      <c r="H59" s="4">
        <v>24</v>
      </c>
      <c r="I59" s="4">
        <v>5241</v>
      </c>
      <c r="J59" s="30">
        <f t="shared" si="4"/>
        <v>4.5792787635947334E-3</v>
      </c>
      <c r="K59" s="12">
        <f t="shared" si="5"/>
        <v>0</v>
      </c>
      <c r="L59" s="12">
        <f t="shared" si="6"/>
        <v>100</v>
      </c>
    </row>
    <row r="60" spans="2:12" x14ac:dyDescent="0.25">
      <c r="B60" s="29">
        <v>44331</v>
      </c>
      <c r="C60" s="12">
        <v>1475.9060000000002</v>
      </c>
      <c r="D60" s="13">
        <v>1210.3233333333333</v>
      </c>
      <c r="E60" s="12">
        <v>1874.2800000000002</v>
      </c>
      <c r="F60" s="12">
        <v>1021.6</v>
      </c>
      <c r="G60" s="4">
        <v>0</v>
      </c>
      <c r="H60" s="4">
        <v>204</v>
      </c>
      <c r="I60" s="4">
        <v>43693</v>
      </c>
      <c r="J60" s="30">
        <f t="shared" si="4"/>
        <v>4.6689401048222827E-3</v>
      </c>
      <c r="K60" s="12">
        <f t="shared" si="5"/>
        <v>0</v>
      </c>
      <c r="L60" s="12">
        <f t="shared" si="6"/>
        <v>100</v>
      </c>
    </row>
    <row r="61" spans="2:12" x14ac:dyDescent="0.25">
      <c r="B61" s="29">
        <v>44332</v>
      </c>
      <c r="C61" s="12">
        <v>1444.348</v>
      </c>
      <c r="D61" s="13">
        <v>1189.0666666666668</v>
      </c>
      <c r="E61" s="12">
        <v>1827.27</v>
      </c>
      <c r="F61" s="12">
        <v>1023.2</v>
      </c>
      <c r="G61" s="4">
        <v>0</v>
      </c>
      <c r="H61" s="4">
        <v>207</v>
      </c>
      <c r="I61" s="4">
        <v>41761</v>
      </c>
      <c r="J61" s="30">
        <f t="shared" si="4"/>
        <v>4.9567778549364236E-3</v>
      </c>
      <c r="K61" s="12">
        <f t="shared" si="5"/>
        <v>0</v>
      </c>
      <c r="L61" s="12">
        <f t="shared" si="6"/>
        <v>100</v>
      </c>
    </row>
    <row r="62" spans="2:12" x14ac:dyDescent="0.25">
      <c r="B62" s="20">
        <v>44333</v>
      </c>
      <c r="C62" s="12">
        <v>1428.3220000000001</v>
      </c>
      <c r="D62" s="13">
        <v>1193.24</v>
      </c>
      <c r="E62" s="12">
        <v>1780.9450000000002</v>
      </c>
      <c r="F62" s="12">
        <v>1022.49</v>
      </c>
      <c r="G62" s="4">
        <v>0</v>
      </c>
      <c r="H62" s="4">
        <v>189</v>
      </c>
      <c r="I62" s="4">
        <v>36739</v>
      </c>
      <c r="J62" s="30">
        <f t="shared" si="4"/>
        <v>5.1443969623560792E-3</v>
      </c>
      <c r="K62" s="12">
        <f t="shared" si="5"/>
        <v>0</v>
      </c>
      <c r="L62" s="12">
        <f t="shared" si="6"/>
        <v>100</v>
      </c>
    </row>
    <row r="63" spans="2:12" x14ac:dyDescent="0.25">
      <c r="B63" s="20">
        <v>44334</v>
      </c>
      <c r="C63" s="12">
        <v>1448.2339999999999</v>
      </c>
      <c r="D63" s="13">
        <v>1205.3266666666668</v>
      </c>
      <c r="E63" s="12">
        <v>1812.595</v>
      </c>
      <c r="F63" s="12">
        <v>1023.59</v>
      </c>
      <c r="G63" s="4">
        <v>0</v>
      </c>
      <c r="H63" s="4">
        <v>201</v>
      </c>
      <c r="I63" s="4">
        <v>33592</v>
      </c>
      <c r="J63" s="30">
        <f t="shared" si="4"/>
        <v>5.9835675160752558E-3</v>
      </c>
      <c r="K63" s="12">
        <f t="shared" si="5"/>
        <v>0</v>
      </c>
      <c r="L63" s="12">
        <f t="shared" si="6"/>
        <v>100</v>
      </c>
    </row>
    <row r="64" spans="2:12" x14ac:dyDescent="0.25">
      <c r="B64" s="20">
        <v>44335</v>
      </c>
      <c r="C64" s="12">
        <v>1460.0279999999998</v>
      </c>
      <c r="D64" s="13">
        <v>1214.4233333333332</v>
      </c>
      <c r="E64" s="12">
        <v>1828.4349999999999</v>
      </c>
      <c r="F64" s="12">
        <v>1033.79</v>
      </c>
      <c r="G64" s="4">
        <v>0</v>
      </c>
      <c r="H64" s="4">
        <v>124</v>
      </c>
      <c r="I64" s="4">
        <v>32050</v>
      </c>
      <c r="J64" s="30">
        <f t="shared" si="4"/>
        <v>3.8689547581903278E-3</v>
      </c>
      <c r="K64" s="12">
        <f t="shared" si="5"/>
        <v>0</v>
      </c>
      <c r="L64" s="12">
        <f t="shared" si="6"/>
        <v>100</v>
      </c>
    </row>
    <row r="65" spans="2:12" x14ac:dyDescent="0.25">
      <c r="B65" s="19">
        <v>44336</v>
      </c>
      <c r="C65" s="12">
        <v>1503.5840000000001</v>
      </c>
      <c r="D65" s="13">
        <v>1204.1766666666665</v>
      </c>
      <c r="E65" s="12">
        <v>1952.6949999999999</v>
      </c>
      <c r="F65" s="12">
        <v>1044.78</v>
      </c>
      <c r="G65" s="4">
        <v>0</v>
      </c>
      <c r="H65" s="4">
        <v>12</v>
      </c>
      <c r="I65" s="4">
        <v>5906</v>
      </c>
      <c r="J65" s="30">
        <f t="shared" si="4"/>
        <v>2.0318320352184218E-3</v>
      </c>
      <c r="K65" s="12">
        <f t="shared" si="5"/>
        <v>0</v>
      </c>
      <c r="L65" s="12">
        <f t="shared" si="6"/>
        <v>100</v>
      </c>
    </row>
    <row r="66" spans="2:12" x14ac:dyDescent="0.25">
      <c r="B66" s="19">
        <v>44337</v>
      </c>
      <c r="C66" s="12">
        <v>1453.56</v>
      </c>
      <c r="D66" s="13">
        <v>1200.8500000000001</v>
      </c>
      <c r="E66" s="12">
        <v>1832.625</v>
      </c>
      <c r="F66" s="12">
        <v>1034.48</v>
      </c>
      <c r="G66" s="4">
        <v>0</v>
      </c>
      <c r="H66" s="4">
        <v>3</v>
      </c>
      <c r="I66" s="4">
        <v>4603</v>
      </c>
      <c r="J66" s="30">
        <f t="shared" si="4"/>
        <v>6.5174885943949598E-4</v>
      </c>
      <c r="K66" s="12">
        <f t="shared" si="5"/>
        <v>0</v>
      </c>
      <c r="L66" s="12">
        <f t="shared" si="6"/>
        <v>100</v>
      </c>
    </row>
    <row r="67" spans="2:12" x14ac:dyDescent="0.25">
      <c r="B67" s="29">
        <v>44338</v>
      </c>
      <c r="C67" s="12">
        <v>1470.5880000000002</v>
      </c>
      <c r="D67" s="13">
        <v>1204.1133333333332</v>
      </c>
      <c r="E67" s="12">
        <v>1870.3000000000002</v>
      </c>
      <c r="F67" s="12">
        <v>1022.95</v>
      </c>
      <c r="G67" s="4">
        <v>0</v>
      </c>
      <c r="H67" s="4">
        <v>188</v>
      </c>
      <c r="I67" s="4">
        <v>38204</v>
      </c>
      <c r="J67" s="30">
        <f t="shared" si="4"/>
        <v>4.9209506857920641E-3</v>
      </c>
      <c r="K67" s="12">
        <f t="shared" si="5"/>
        <v>0</v>
      </c>
      <c r="L67" s="12">
        <f t="shared" si="6"/>
        <v>100</v>
      </c>
    </row>
    <row r="68" spans="2:12" x14ac:dyDescent="0.25">
      <c r="B68" s="29">
        <v>44339</v>
      </c>
      <c r="C68" s="12">
        <v>1454.2220000000002</v>
      </c>
      <c r="D68" s="13">
        <v>1206</v>
      </c>
      <c r="E68" s="12">
        <v>1826.5549999999998</v>
      </c>
      <c r="F68" s="12">
        <v>1023.51</v>
      </c>
      <c r="G68" s="4">
        <v>0</v>
      </c>
      <c r="H68" s="4">
        <v>166</v>
      </c>
      <c r="I68" s="4">
        <v>35358</v>
      </c>
      <c r="J68" s="30">
        <f t="shared" si="4"/>
        <v>4.6948356807511738E-3</v>
      </c>
      <c r="K68" s="12">
        <f t="shared" si="5"/>
        <v>0</v>
      </c>
      <c r="L68" s="12">
        <f t="shared" si="6"/>
        <v>100</v>
      </c>
    </row>
    <row r="69" spans="2:12" x14ac:dyDescent="0.25">
      <c r="B69" s="20">
        <v>44340</v>
      </c>
      <c r="C69" s="12">
        <v>1440.26</v>
      </c>
      <c r="D69" s="13">
        <v>1208.43</v>
      </c>
      <c r="E69" s="12">
        <v>1788.0050000000001</v>
      </c>
      <c r="F69" s="12">
        <v>1023.87</v>
      </c>
      <c r="G69" s="4">
        <v>0</v>
      </c>
      <c r="H69" s="4">
        <v>181</v>
      </c>
      <c r="I69" s="4">
        <v>34094</v>
      </c>
      <c r="J69" s="30">
        <f t="shared" si="4"/>
        <v>5.3088519974189008E-3</v>
      </c>
      <c r="K69" s="12">
        <f t="shared" si="5"/>
        <v>0</v>
      </c>
      <c r="L69" s="12">
        <f t="shared" si="6"/>
        <v>100</v>
      </c>
    </row>
    <row r="70" spans="2:12" x14ac:dyDescent="0.25">
      <c r="B70" s="20">
        <v>44341</v>
      </c>
      <c r="C70" s="12">
        <v>1445.8419999999999</v>
      </c>
      <c r="D70" s="13">
        <v>1204.0066666666669</v>
      </c>
      <c r="E70" s="12">
        <v>1808.5949999999998</v>
      </c>
      <c r="F70" s="12">
        <v>1023.57</v>
      </c>
      <c r="G70" s="4">
        <v>0</v>
      </c>
      <c r="H70" s="4">
        <v>132</v>
      </c>
      <c r="I70" s="4">
        <v>33996</v>
      </c>
      <c r="J70" s="30">
        <f t="shared" si="4"/>
        <v>3.8828097423226262E-3</v>
      </c>
      <c r="K70" s="12">
        <f t="shared" si="5"/>
        <v>0</v>
      </c>
      <c r="L70" s="12">
        <f t="shared" si="6"/>
        <v>100</v>
      </c>
    </row>
    <row r="71" spans="2:12" x14ac:dyDescent="0.25">
      <c r="B71" s="20">
        <v>44342</v>
      </c>
      <c r="C71" s="12">
        <v>1457.9</v>
      </c>
      <c r="D71" s="13">
        <v>1208.8800000000001</v>
      </c>
      <c r="E71" s="12">
        <v>1831.4299999999998</v>
      </c>
      <c r="F71" s="12">
        <v>1025.47</v>
      </c>
      <c r="G71" s="4">
        <v>0</v>
      </c>
      <c r="H71" s="4">
        <v>142</v>
      </c>
      <c r="I71" s="4">
        <v>33178</v>
      </c>
      <c r="J71" s="30">
        <f t="shared" si="4"/>
        <v>4.2799445415636871E-3</v>
      </c>
      <c r="K71" s="12">
        <f t="shared" si="5"/>
        <v>0</v>
      </c>
      <c r="L71" s="12">
        <f t="shared" si="6"/>
        <v>100</v>
      </c>
    </row>
    <row r="72" spans="2:12" x14ac:dyDescent="0.25">
      <c r="B72" s="19">
        <v>44343</v>
      </c>
      <c r="C72" s="12">
        <v>1433.6020000000001</v>
      </c>
      <c r="D72" s="13">
        <v>1198.8499999999999</v>
      </c>
      <c r="E72" s="12">
        <v>1785.73</v>
      </c>
      <c r="F72" s="12">
        <v>1027.57</v>
      </c>
      <c r="G72" s="4">
        <v>0</v>
      </c>
      <c r="H72" s="4">
        <v>16</v>
      </c>
      <c r="I72" s="4">
        <v>5516</v>
      </c>
      <c r="J72" s="30">
        <f t="shared" si="4"/>
        <v>2.9006526468455403E-3</v>
      </c>
      <c r="K72" s="12">
        <f t="shared" si="5"/>
        <v>0</v>
      </c>
      <c r="L72" s="12">
        <f t="shared" si="6"/>
        <v>100</v>
      </c>
    </row>
    <row r="73" spans="2:12" x14ac:dyDescent="0.25">
      <c r="B73" s="19">
        <v>44344</v>
      </c>
      <c r="C73" s="12">
        <v>1507.6240000000003</v>
      </c>
      <c r="D73" s="13">
        <v>1202.1466666666668</v>
      </c>
      <c r="E73" s="12">
        <v>1965.8400000000001</v>
      </c>
      <c r="F73" s="12">
        <v>1032.8499999999999</v>
      </c>
      <c r="G73" s="4">
        <v>0</v>
      </c>
      <c r="H73" s="4">
        <v>10</v>
      </c>
      <c r="I73" s="4">
        <v>4618</v>
      </c>
      <c r="J73" s="30">
        <f t="shared" si="4"/>
        <v>2.1654395842355999E-3</v>
      </c>
      <c r="K73" s="12">
        <f t="shared" si="5"/>
        <v>0</v>
      </c>
      <c r="L73" s="12">
        <f t="shared" si="6"/>
        <v>100</v>
      </c>
    </row>
    <row r="74" spans="2:12" x14ac:dyDescent="0.25">
      <c r="B74" s="29">
        <v>44345</v>
      </c>
      <c r="C74" s="12">
        <v>1448.662</v>
      </c>
      <c r="D74" s="13">
        <v>1186.1733333333334</v>
      </c>
      <c r="E74" s="12">
        <v>1842.395</v>
      </c>
      <c r="F74" s="12">
        <v>1020.47</v>
      </c>
      <c r="G74" s="4">
        <v>0</v>
      </c>
      <c r="H74" s="4">
        <v>185</v>
      </c>
      <c r="I74" s="4">
        <v>43783</v>
      </c>
      <c r="J74" s="30">
        <f t="shared" si="4"/>
        <v>4.2253842815704722E-3</v>
      </c>
      <c r="K74" s="12">
        <f t="shared" si="5"/>
        <v>0</v>
      </c>
      <c r="L74" s="12">
        <f t="shared" si="6"/>
        <v>100</v>
      </c>
    </row>
    <row r="75" spans="2:12" x14ac:dyDescent="0.25">
      <c r="B75" s="29">
        <v>44346</v>
      </c>
      <c r="C75" s="12">
        <v>1410.27</v>
      </c>
      <c r="D75" s="13">
        <v>1167.4000000000001</v>
      </c>
      <c r="E75" s="12">
        <v>1774.575</v>
      </c>
      <c r="F75" s="12">
        <v>1020.01</v>
      </c>
      <c r="G75" s="4">
        <v>0</v>
      </c>
      <c r="H75" s="4">
        <v>168</v>
      </c>
      <c r="I75" s="4">
        <v>41442</v>
      </c>
      <c r="J75" s="30">
        <f t="shared" ref="J75:J76" si="7">H75/I75</f>
        <v>4.0538584045171563E-3</v>
      </c>
      <c r="K75" s="12">
        <f t="shared" ref="K75:K76" si="8">G75/86400000</f>
        <v>0</v>
      </c>
      <c r="L75" s="12">
        <f t="shared" ref="L75:L76" si="9">100-K75</f>
        <v>100</v>
      </c>
    </row>
    <row r="76" spans="2:12" x14ac:dyDescent="0.25">
      <c r="B76" s="20">
        <v>44347</v>
      </c>
      <c r="C76" s="12">
        <v>1421.636</v>
      </c>
      <c r="D76" s="13">
        <v>1184.76</v>
      </c>
      <c r="E76" s="12">
        <v>1776.95</v>
      </c>
      <c r="F76" s="12">
        <v>1022.54</v>
      </c>
      <c r="G76" s="4">
        <v>1200000</v>
      </c>
      <c r="H76" s="4">
        <v>191</v>
      </c>
      <c r="I76" s="4">
        <v>42623</v>
      </c>
      <c r="J76" s="30">
        <f t="shared" si="7"/>
        <v>4.4811486755976819E-3</v>
      </c>
      <c r="K76" s="12">
        <f t="shared" si="8"/>
        <v>1.3888888888888888E-2</v>
      </c>
      <c r="L76" s="12">
        <f t="shared" si="9"/>
        <v>99.986111111111114</v>
      </c>
    </row>
    <row r="77" spans="2:12" x14ac:dyDescent="0.25">
      <c r="B77" s="14" t="s">
        <v>2</v>
      </c>
      <c r="C77" s="15">
        <v>224058.33000000002</v>
      </c>
      <c r="D77" s="21">
        <v>111508.36</v>
      </c>
      <c r="E77" s="15">
        <v>112549.97</v>
      </c>
      <c r="F77" s="15">
        <v>31842.19</v>
      </c>
      <c r="G77" s="15">
        <f t="shared" ref="G77" si="10">SUM(G46:G76)</f>
        <v>1200000</v>
      </c>
      <c r="H77" s="15">
        <v>3959</v>
      </c>
      <c r="I77" s="15">
        <v>945221</v>
      </c>
      <c r="J77" s="28" t="s">
        <v>34</v>
      </c>
      <c r="K77" s="16" t="s">
        <v>34</v>
      </c>
      <c r="L77" s="16" t="s">
        <v>34</v>
      </c>
    </row>
    <row r="78" spans="2:12" ht="25.5" x14ac:dyDescent="0.25">
      <c r="B78" s="18" t="s">
        <v>3</v>
      </c>
      <c r="C78" s="17">
        <v>1445.5376129032256</v>
      </c>
      <c r="D78" s="21">
        <v>1199.0146236559142</v>
      </c>
      <c r="E78" s="17">
        <v>1815.3220967741934</v>
      </c>
      <c r="F78" s="17">
        <v>1027.1674193548386</v>
      </c>
      <c r="G78" s="17">
        <f t="shared" ref="G78" si="11">AVERAGE(G46:G76)</f>
        <v>38709.677419354841</v>
      </c>
      <c r="H78" s="21">
        <v>127.70967741935483</v>
      </c>
      <c r="I78" s="21">
        <v>30491</v>
      </c>
      <c r="J78" s="31">
        <f t="shared" ref="J78:L78" si="12">AVERAGE(J46:J76)</f>
        <v>3.7806738341618451E-3</v>
      </c>
      <c r="K78" s="17">
        <f t="shared" si="12"/>
        <v>4.4802867383512545E-4</v>
      </c>
      <c r="L78" s="17">
        <f t="shared" si="12"/>
        <v>99.99955197132617</v>
      </c>
    </row>
    <row r="81" spans="2:12" hidden="1" x14ac:dyDescent="0.25">
      <c r="B81" s="1" t="s">
        <v>35</v>
      </c>
      <c r="C81" s="10">
        <v>1</v>
      </c>
      <c r="D81" s="10">
        <v>2</v>
      </c>
      <c r="E81" s="10">
        <v>3</v>
      </c>
      <c r="F81" s="10">
        <v>4</v>
      </c>
      <c r="G81" s="10">
        <v>5</v>
      </c>
      <c r="H81" s="10">
        <v>6</v>
      </c>
      <c r="I81" s="10">
        <v>7</v>
      </c>
      <c r="J81" s="10">
        <v>8</v>
      </c>
      <c r="K81" s="10">
        <v>9</v>
      </c>
      <c r="L81" s="10">
        <v>10</v>
      </c>
    </row>
    <row r="82" spans="2:12" hidden="1" x14ac:dyDescent="0.25">
      <c r="B82" s="1" t="s">
        <v>35</v>
      </c>
      <c r="C82" s="10">
        <v>1</v>
      </c>
      <c r="D82" s="10"/>
      <c r="E82" s="10"/>
      <c r="F82" s="10"/>
      <c r="G82" s="10">
        <v>2</v>
      </c>
      <c r="H82" s="10">
        <v>3</v>
      </c>
      <c r="I82" s="10">
        <v>4</v>
      </c>
      <c r="J82" s="10">
        <v>5</v>
      </c>
      <c r="K82" s="10">
        <v>6</v>
      </c>
      <c r="L82" s="10">
        <v>7</v>
      </c>
    </row>
    <row r="83" spans="2:12" ht="25.5" x14ac:dyDescent="0.25">
      <c r="B83" s="5" t="s">
        <v>7</v>
      </c>
      <c r="C83" s="2" t="s">
        <v>37</v>
      </c>
      <c r="D83" s="35" t="s">
        <v>43</v>
      </c>
      <c r="E83" s="36"/>
      <c r="F83" s="37"/>
      <c r="G83" s="35" t="s">
        <v>45</v>
      </c>
      <c r="H83" s="36"/>
      <c r="I83" s="36"/>
      <c r="J83" s="36"/>
      <c r="K83" s="36"/>
      <c r="L83" s="37"/>
    </row>
    <row r="84" spans="2:12" ht="48" x14ac:dyDescent="0.25">
      <c r="B84" s="6" t="s">
        <v>13</v>
      </c>
      <c r="C84" s="8"/>
      <c r="D84" s="9" t="s">
        <v>38</v>
      </c>
      <c r="E84" s="9" t="s">
        <v>39</v>
      </c>
      <c r="F84" s="9" t="s">
        <v>40</v>
      </c>
      <c r="G84" s="9"/>
      <c r="H84" s="9" t="s">
        <v>36</v>
      </c>
      <c r="I84" s="9" t="s">
        <v>15</v>
      </c>
      <c r="J84" s="9" t="s">
        <v>22</v>
      </c>
      <c r="K84" s="9" t="s">
        <v>23</v>
      </c>
      <c r="L84" s="9" t="s">
        <v>24</v>
      </c>
    </row>
    <row r="85" spans="2:12" x14ac:dyDescent="0.25">
      <c r="B85" s="3" t="s">
        <v>1</v>
      </c>
      <c r="C85" s="11" t="s">
        <v>25</v>
      </c>
      <c r="D85" s="11" t="s">
        <v>25</v>
      </c>
      <c r="E85" s="11" t="s">
        <v>25</v>
      </c>
      <c r="F85" s="11" t="s">
        <v>25</v>
      </c>
      <c r="G85" s="11" t="s">
        <v>26</v>
      </c>
      <c r="H85" s="11" t="s">
        <v>28</v>
      </c>
      <c r="I85" s="11" t="s">
        <v>27</v>
      </c>
      <c r="J85" s="11" t="s">
        <v>30</v>
      </c>
      <c r="K85" s="11" t="s">
        <v>32</v>
      </c>
      <c r="L85" s="11" t="s">
        <v>33</v>
      </c>
    </row>
    <row r="86" spans="2:12" x14ac:dyDescent="0.25">
      <c r="B86" s="20">
        <v>44348</v>
      </c>
      <c r="C86" s="12">
        <v>1406.0420000000001</v>
      </c>
      <c r="D86" s="12">
        <v>1163.57</v>
      </c>
      <c r="E86" s="12">
        <v>1769.75</v>
      </c>
      <c r="F86" s="12">
        <v>1021.79</v>
      </c>
      <c r="G86" s="4">
        <v>0</v>
      </c>
      <c r="H86" s="4">
        <v>169</v>
      </c>
      <c r="I86" s="4">
        <v>46530</v>
      </c>
      <c r="J86" s="30">
        <f>H86/I86</f>
        <v>3.6320653341929939E-3</v>
      </c>
      <c r="K86" s="12">
        <f>G86/86400000</f>
        <v>0</v>
      </c>
      <c r="L86" s="12">
        <f>100-K86</f>
        <v>100</v>
      </c>
    </row>
    <row r="87" spans="2:12" x14ac:dyDescent="0.25">
      <c r="B87" s="20">
        <v>44349</v>
      </c>
      <c r="C87" s="12">
        <v>1402.97</v>
      </c>
      <c r="D87" s="12">
        <v>1155.8533333333332</v>
      </c>
      <c r="E87" s="12">
        <v>1773.645</v>
      </c>
      <c r="F87" s="12">
        <v>1034.1199999999999</v>
      </c>
      <c r="G87" s="4">
        <v>0</v>
      </c>
      <c r="H87" s="4">
        <v>21</v>
      </c>
      <c r="I87" s="4">
        <v>6475</v>
      </c>
      <c r="J87" s="30">
        <f t="shared" ref="J87:J115" si="13">H87/I87</f>
        <v>3.2432432432432431E-3</v>
      </c>
      <c r="K87" s="12">
        <f t="shared" ref="K87:K115" si="14">G87/86400000</f>
        <v>0</v>
      </c>
      <c r="L87" s="12">
        <f t="shared" ref="L87:L115" si="15">100-K87</f>
        <v>100</v>
      </c>
    </row>
    <row r="88" spans="2:12" x14ac:dyDescent="0.25">
      <c r="B88" s="19">
        <v>44350</v>
      </c>
      <c r="C88" s="12">
        <v>1478.9419999999998</v>
      </c>
      <c r="D88" s="12">
        <v>1155.1866666666665</v>
      </c>
      <c r="E88" s="12">
        <v>1964.575</v>
      </c>
      <c r="F88" s="12">
        <v>1045.58</v>
      </c>
      <c r="G88" s="4">
        <v>0</v>
      </c>
      <c r="H88" s="4">
        <v>6</v>
      </c>
      <c r="I88" s="4">
        <v>4932</v>
      </c>
      <c r="J88" s="30">
        <f t="shared" si="13"/>
        <v>1.2165450121654502E-3</v>
      </c>
      <c r="K88" s="12">
        <f t="shared" si="14"/>
        <v>0</v>
      </c>
      <c r="L88" s="12">
        <f t="shared" si="15"/>
        <v>100</v>
      </c>
    </row>
    <row r="89" spans="2:12" x14ac:dyDescent="0.25">
      <c r="B89" s="19">
        <v>44351</v>
      </c>
      <c r="C89" s="12">
        <v>1428.58</v>
      </c>
      <c r="D89" s="12">
        <v>1153.4733333333331</v>
      </c>
      <c r="E89" s="12">
        <v>1841.24</v>
      </c>
      <c r="F89" s="12">
        <v>1041.98</v>
      </c>
      <c r="G89" s="4">
        <v>0</v>
      </c>
      <c r="H89" s="4">
        <v>8</v>
      </c>
      <c r="I89" s="4">
        <v>5077</v>
      </c>
      <c r="J89" s="30">
        <f t="shared" si="13"/>
        <v>1.5757337010045302E-3</v>
      </c>
      <c r="K89" s="12">
        <f t="shared" si="14"/>
        <v>0</v>
      </c>
      <c r="L89" s="12">
        <f t="shared" si="15"/>
        <v>100</v>
      </c>
    </row>
    <row r="90" spans="2:12" x14ac:dyDescent="0.25">
      <c r="B90" s="29">
        <v>44352</v>
      </c>
      <c r="C90" s="12">
        <v>1435.6079999999999</v>
      </c>
      <c r="D90" s="12">
        <v>1165.8500000000001</v>
      </c>
      <c r="E90" s="12">
        <v>1840.2450000000001</v>
      </c>
      <c r="F90" s="12">
        <v>1024</v>
      </c>
      <c r="G90" s="4">
        <v>0</v>
      </c>
      <c r="H90" s="4">
        <v>195</v>
      </c>
      <c r="I90" s="4">
        <v>51394</v>
      </c>
      <c r="J90" s="30">
        <f t="shared" si="13"/>
        <v>3.7942172238004438E-3</v>
      </c>
      <c r="K90" s="12">
        <f t="shared" si="14"/>
        <v>0</v>
      </c>
      <c r="L90" s="12">
        <f t="shared" si="15"/>
        <v>100</v>
      </c>
    </row>
    <row r="91" spans="2:12" x14ac:dyDescent="0.25">
      <c r="B91" s="29">
        <v>44353</v>
      </c>
      <c r="C91" s="12">
        <v>1428.0520000000001</v>
      </c>
      <c r="D91" s="12">
        <v>1167.03</v>
      </c>
      <c r="E91" s="12">
        <v>1819.585</v>
      </c>
      <c r="F91" s="12">
        <v>1020.94</v>
      </c>
      <c r="G91" s="4">
        <v>0</v>
      </c>
      <c r="H91" s="4">
        <v>182</v>
      </c>
      <c r="I91" s="4">
        <v>44077</v>
      </c>
      <c r="J91" s="30">
        <f t="shared" si="13"/>
        <v>4.1291376454840392E-3</v>
      </c>
      <c r="K91" s="12">
        <f t="shared" si="14"/>
        <v>0</v>
      </c>
      <c r="L91" s="12">
        <f t="shared" si="15"/>
        <v>100</v>
      </c>
    </row>
    <row r="92" spans="2:12" x14ac:dyDescent="0.25">
      <c r="B92" s="29">
        <v>44354</v>
      </c>
      <c r="C92" s="12">
        <v>1400.1039999999998</v>
      </c>
      <c r="D92" s="12">
        <v>1165.5633333333333</v>
      </c>
      <c r="E92" s="12">
        <v>1751.915</v>
      </c>
      <c r="F92" s="12">
        <v>1021.95</v>
      </c>
      <c r="G92" s="4">
        <v>0</v>
      </c>
      <c r="H92" s="4">
        <v>184</v>
      </c>
      <c r="I92" s="4">
        <v>42390</v>
      </c>
      <c r="J92" s="30">
        <f t="shared" si="13"/>
        <v>4.3406463788629394E-3</v>
      </c>
      <c r="K92" s="12">
        <f t="shared" si="14"/>
        <v>0</v>
      </c>
      <c r="L92" s="12">
        <f t="shared" si="15"/>
        <v>100</v>
      </c>
    </row>
    <row r="93" spans="2:12" x14ac:dyDescent="0.25">
      <c r="B93" s="29">
        <v>44355</v>
      </c>
      <c r="C93" s="12">
        <v>1394.8880000000001</v>
      </c>
      <c r="D93" s="12">
        <v>1166.6566666666665</v>
      </c>
      <c r="E93" s="12">
        <v>1737.2350000000001</v>
      </c>
      <c r="F93" s="12">
        <v>1022.45</v>
      </c>
      <c r="G93" s="4">
        <v>0</v>
      </c>
      <c r="H93" s="4">
        <v>173</v>
      </c>
      <c r="I93" s="4">
        <v>42665</v>
      </c>
      <c r="J93" s="30">
        <f t="shared" si="13"/>
        <v>4.0548458924176724E-3</v>
      </c>
      <c r="K93" s="12">
        <f t="shared" si="14"/>
        <v>0</v>
      </c>
      <c r="L93" s="12">
        <f t="shared" si="15"/>
        <v>100</v>
      </c>
    </row>
    <row r="94" spans="2:12" x14ac:dyDescent="0.25">
      <c r="B94" s="29">
        <v>44356</v>
      </c>
      <c r="C94" s="12">
        <v>1390.1260000000002</v>
      </c>
      <c r="D94" s="12">
        <v>1168.1500000000001</v>
      </c>
      <c r="E94" s="12">
        <v>1723.09</v>
      </c>
      <c r="F94" s="12">
        <v>1020.08</v>
      </c>
      <c r="G94" s="4">
        <v>0</v>
      </c>
      <c r="H94" s="4">
        <v>134</v>
      </c>
      <c r="I94" s="4">
        <v>39968</v>
      </c>
      <c r="J94" s="30">
        <f t="shared" si="13"/>
        <v>3.3526821457165734E-3</v>
      </c>
      <c r="K94" s="12">
        <f t="shared" si="14"/>
        <v>0</v>
      </c>
      <c r="L94" s="12">
        <f t="shared" si="15"/>
        <v>100</v>
      </c>
    </row>
    <row r="95" spans="2:12" x14ac:dyDescent="0.25">
      <c r="B95" s="19">
        <v>44357</v>
      </c>
      <c r="C95" s="12">
        <v>1392.8679999999999</v>
      </c>
      <c r="D95" s="12">
        <v>1158.6266666666666</v>
      </c>
      <c r="E95" s="12">
        <v>1744.23</v>
      </c>
      <c r="F95" s="12">
        <v>1028.5999999999999</v>
      </c>
      <c r="G95" s="4">
        <v>0</v>
      </c>
      <c r="H95" s="4">
        <v>20</v>
      </c>
      <c r="I95" s="4">
        <v>6803</v>
      </c>
      <c r="J95" s="30">
        <f t="shared" si="13"/>
        <v>2.9398794649419372E-3</v>
      </c>
      <c r="K95" s="12">
        <f t="shared" si="14"/>
        <v>0</v>
      </c>
      <c r="L95" s="12">
        <f t="shared" si="15"/>
        <v>100</v>
      </c>
    </row>
    <row r="96" spans="2:12" x14ac:dyDescent="0.25">
      <c r="B96" s="19">
        <v>44358</v>
      </c>
      <c r="C96" s="12">
        <v>1411.9479999999999</v>
      </c>
      <c r="D96" s="12">
        <v>1159.1366666666665</v>
      </c>
      <c r="E96" s="12">
        <v>1791.165</v>
      </c>
      <c r="F96" s="12">
        <v>1030.02</v>
      </c>
      <c r="G96" s="4">
        <v>0</v>
      </c>
      <c r="H96" s="4">
        <v>4</v>
      </c>
      <c r="I96" s="4">
        <v>4717</v>
      </c>
      <c r="J96" s="30">
        <f t="shared" si="13"/>
        <v>8.4799660801356794E-4</v>
      </c>
      <c r="K96" s="12">
        <f t="shared" si="14"/>
        <v>0</v>
      </c>
      <c r="L96" s="12">
        <f t="shared" si="15"/>
        <v>100</v>
      </c>
    </row>
    <row r="97" spans="2:12" x14ac:dyDescent="0.25">
      <c r="B97" s="29">
        <v>44359</v>
      </c>
      <c r="C97" s="12">
        <v>1441.556</v>
      </c>
      <c r="D97" s="12">
        <v>1179.6633333333332</v>
      </c>
      <c r="E97" s="12">
        <v>1834.395</v>
      </c>
      <c r="F97" s="12">
        <v>1022.4</v>
      </c>
      <c r="G97" s="4">
        <v>0</v>
      </c>
      <c r="H97" s="4">
        <v>210</v>
      </c>
      <c r="I97" s="4">
        <v>44403</v>
      </c>
      <c r="J97" s="30">
        <f t="shared" si="13"/>
        <v>4.7294101749881766E-3</v>
      </c>
      <c r="K97" s="12">
        <f t="shared" si="14"/>
        <v>0</v>
      </c>
      <c r="L97" s="12">
        <f t="shared" si="15"/>
        <v>100</v>
      </c>
    </row>
    <row r="98" spans="2:12" x14ac:dyDescent="0.25">
      <c r="B98" s="29">
        <v>44360</v>
      </c>
      <c r="C98" s="12">
        <v>1404.1380000000001</v>
      </c>
      <c r="D98" s="12">
        <v>1176.2433333333336</v>
      </c>
      <c r="E98" s="12">
        <v>1745.98</v>
      </c>
      <c r="F98" s="12">
        <v>1021.56</v>
      </c>
      <c r="G98" s="4">
        <v>0</v>
      </c>
      <c r="H98" s="4">
        <v>155</v>
      </c>
      <c r="I98" s="4">
        <v>43826</v>
      </c>
      <c r="J98" s="30">
        <f t="shared" si="13"/>
        <v>3.536713366494775E-3</v>
      </c>
      <c r="K98" s="12">
        <f t="shared" si="14"/>
        <v>0</v>
      </c>
      <c r="L98" s="12">
        <f t="shared" si="15"/>
        <v>100</v>
      </c>
    </row>
    <row r="99" spans="2:12" x14ac:dyDescent="0.25">
      <c r="B99" s="29">
        <v>44361</v>
      </c>
      <c r="C99" s="12">
        <v>1403.27</v>
      </c>
      <c r="D99" s="12">
        <v>1168.6633333333334</v>
      </c>
      <c r="E99" s="12">
        <v>1755.18</v>
      </c>
      <c r="F99" s="12">
        <v>1019.57</v>
      </c>
      <c r="G99" s="4">
        <v>0</v>
      </c>
      <c r="H99" s="4">
        <v>215</v>
      </c>
      <c r="I99" s="4">
        <v>40015</v>
      </c>
      <c r="J99" s="30">
        <f t="shared" si="13"/>
        <v>5.3729851305760338E-3</v>
      </c>
      <c r="K99" s="12">
        <f t="shared" si="14"/>
        <v>0</v>
      </c>
      <c r="L99" s="12">
        <f t="shared" si="15"/>
        <v>100</v>
      </c>
    </row>
    <row r="100" spans="2:12" x14ac:dyDescent="0.25">
      <c r="B100" s="29">
        <v>44362</v>
      </c>
      <c r="C100" s="12">
        <v>1412.2499999999998</v>
      </c>
      <c r="D100" s="12">
        <v>1176.2566666666669</v>
      </c>
      <c r="E100" s="12">
        <v>1766.24</v>
      </c>
      <c r="F100" s="12">
        <v>1018.59</v>
      </c>
      <c r="G100" s="4">
        <v>0</v>
      </c>
      <c r="H100" s="4">
        <v>201</v>
      </c>
      <c r="I100" s="4">
        <v>39833</v>
      </c>
      <c r="J100" s="30">
        <f t="shared" si="13"/>
        <v>5.0460673311073729E-3</v>
      </c>
      <c r="K100" s="12">
        <f t="shared" si="14"/>
        <v>0</v>
      </c>
      <c r="L100" s="12">
        <f t="shared" si="15"/>
        <v>100</v>
      </c>
    </row>
    <row r="101" spans="2:12" x14ac:dyDescent="0.25">
      <c r="B101" s="29">
        <v>44363</v>
      </c>
      <c r="C101" s="12">
        <v>1393.6320000000001</v>
      </c>
      <c r="D101" s="12">
        <v>1156.5766666666668</v>
      </c>
      <c r="E101" s="12">
        <v>1749.2150000000001</v>
      </c>
      <c r="F101" s="12">
        <v>1020.24</v>
      </c>
      <c r="G101" s="4">
        <v>0</v>
      </c>
      <c r="H101" s="4">
        <v>168</v>
      </c>
      <c r="I101" s="4">
        <v>38160</v>
      </c>
      <c r="J101" s="30">
        <f t="shared" si="13"/>
        <v>4.4025157232704401E-3</v>
      </c>
      <c r="K101" s="12">
        <f t="shared" si="14"/>
        <v>0</v>
      </c>
      <c r="L101" s="12">
        <f t="shared" si="15"/>
        <v>100</v>
      </c>
    </row>
    <row r="102" spans="2:12" x14ac:dyDescent="0.25">
      <c r="B102" s="19">
        <v>44364</v>
      </c>
      <c r="C102" s="12">
        <v>1505.518</v>
      </c>
      <c r="D102" s="12">
        <v>1152.8966666666665</v>
      </c>
      <c r="E102" s="12">
        <v>2034.4499999999998</v>
      </c>
      <c r="F102" s="12">
        <v>1032.29</v>
      </c>
      <c r="G102" s="4">
        <v>0</v>
      </c>
      <c r="H102" s="4">
        <v>4</v>
      </c>
      <c r="I102" s="4">
        <v>5083</v>
      </c>
      <c r="J102" s="30">
        <f t="shared" si="13"/>
        <v>7.8693684831792243E-4</v>
      </c>
      <c r="K102" s="12">
        <f t="shared" si="14"/>
        <v>0</v>
      </c>
      <c r="L102" s="12">
        <f t="shared" si="15"/>
        <v>100</v>
      </c>
    </row>
    <row r="103" spans="2:12" x14ac:dyDescent="0.25">
      <c r="B103" s="19">
        <v>44365</v>
      </c>
      <c r="C103" s="12">
        <v>1455.4180000000001</v>
      </c>
      <c r="D103" s="12">
        <v>1201.0566666666666</v>
      </c>
      <c r="E103" s="12">
        <v>1836.96</v>
      </c>
      <c r="F103" s="12">
        <v>1037.75</v>
      </c>
      <c r="G103" s="4">
        <v>0</v>
      </c>
      <c r="H103" s="4">
        <v>1</v>
      </c>
      <c r="I103" s="4">
        <v>4103</v>
      </c>
      <c r="J103" s="30">
        <f t="shared" si="13"/>
        <v>2.4372410431391665E-4</v>
      </c>
      <c r="K103" s="12">
        <f t="shared" si="14"/>
        <v>0</v>
      </c>
      <c r="L103" s="12">
        <f t="shared" si="15"/>
        <v>100</v>
      </c>
    </row>
    <row r="104" spans="2:12" x14ac:dyDescent="0.25">
      <c r="B104" s="29">
        <v>44366</v>
      </c>
      <c r="C104" s="12">
        <v>1399.3919999999998</v>
      </c>
      <c r="D104" s="12">
        <v>1156.2033333333331</v>
      </c>
      <c r="E104" s="12">
        <v>1764.175</v>
      </c>
      <c r="F104" s="12">
        <v>1021.94</v>
      </c>
      <c r="G104" s="4">
        <v>0</v>
      </c>
      <c r="H104" s="4">
        <v>225</v>
      </c>
      <c r="I104" s="4">
        <v>40229</v>
      </c>
      <c r="J104" s="30">
        <f t="shared" si="13"/>
        <v>5.5929801884212881E-3</v>
      </c>
      <c r="K104" s="12">
        <f t="shared" si="14"/>
        <v>0</v>
      </c>
      <c r="L104" s="12">
        <f t="shared" si="15"/>
        <v>100</v>
      </c>
    </row>
    <row r="105" spans="2:12" x14ac:dyDescent="0.25">
      <c r="B105" s="29">
        <v>44367</v>
      </c>
      <c r="C105" s="12">
        <v>1361.65</v>
      </c>
      <c r="D105" s="12">
        <v>1157.48</v>
      </c>
      <c r="E105" s="12">
        <v>1667.905</v>
      </c>
      <c r="F105" s="12">
        <v>1019.71</v>
      </c>
      <c r="G105" s="4">
        <v>0</v>
      </c>
      <c r="H105" s="4">
        <v>164</v>
      </c>
      <c r="I105" s="4">
        <v>37513</v>
      </c>
      <c r="J105" s="30">
        <f t="shared" si="13"/>
        <v>4.3718177698397892E-3</v>
      </c>
      <c r="K105" s="12">
        <f t="shared" si="14"/>
        <v>0</v>
      </c>
      <c r="L105" s="12">
        <f t="shared" si="15"/>
        <v>100</v>
      </c>
    </row>
    <row r="106" spans="2:12" x14ac:dyDescent="0.25">
      <c r="B106" s="29">
        <v>44368</v>
      </c>
      <c r="C106" s="12">
        <v>1355.1860000000001</v>
      </c>
      <c r="D106" s="12">
        <v>1151.6399999999999</v>
      </c>
      <c r="E106" s="12">
        <v>1660.5050000000001</v>
      </c>
      <c r="F106" s="12">
        <v>1016.8</v>
      </c>
      <c r="G106" s="4">
        <v>0</v>
      </c>
      <c r="H106" s="4">
        <v>154</v>
      </c>
      <c r="I106" s="4">
        <v>35907</v>
      </c>
      <c r="J106" s="30">
        <f t="shared" si="13"/>
        <v>4.2888573258696074E-3</v>
      </c>
      <c r="K106" s="12">
        <f t="shared" si="14"/>
        <v>0</v>
      </c>
      <c r="L106" s="12">
        <f t="shared" si="15"/>
        <v>100</v>
      </c>
    </row>
    <row r="107" spans="2:12" x14ac:dyDescent="0.25">
      <c r="B107" s="29">
        <v>44369</v>
      </c>
      <c r="C107" s="12">
        <v>1358.604</v>
      </c>
      <c r="D107" s="12">
        <v>1158.1100000000001</v>
      </c>
      <c r="E107" s="12">
        <v>1659.345</v>
      </c>
      <c r="F107" s="12">
        <v>1018.03</v>
      </c>
      <c r="G107" s="4">
        <v>0</v>
      </c>
      <c r="H107" s="4">
        <v>144</v>
      </c>
      <c r="I107" s="4">
        <v>34698</v>
      </c>
      <c r="J107" s="30">
        <f t="shared" si="13"/>
        <v>4.1500951063461874E-3</v>
      </c>
      <c r="K107" s="12">
        <f t="shared" si="14"/>
        <v>0</v>
      </c>
      <c r="L107" s="12">
        <f t="shared" si="15"/>
        <v>100</v>
      </c>
    </row>
    <row r="108" spans="2:12" x14ac:dyDescent="0.25">
      <c r="B108" s="29">
        <v>44370</v>
      </c>
      <c r="C108" s="12">
        <v>1376.326</v>
      </c>
      <c r="D108" s="12">
        <v>1157.1366666666665</v>
      </c>
      <c r="E108" s="12">
        <v>1705.1100000000001</v>
      </c>
      <c r="F108" s="12">
        <v>1019.38</v>
      </c>
      <c r="G108" s="4">
        <v>0</v>
      </c>
      <c r="H108" s="4">
        <v>100</v>
      </c>
      <c r="I108" s="4">
        <v>30273</v>
      </c>
      <c r="J108" s="30">
        <f t="shared" si="13"/>
        <v>3.3032735440821854E-3</v>
      </c>
      <c r="K108" s="12">
        <f t="shared" si="14"/>
        <v>0</v>
      </c>
      <c r="L108" s="12">
        <f t="shared" si="15"/>
        <v>100</v>
      </c>
    </row>
    <row r="109" spans="2:12" x14ac:dyDescent="0.25">
      <c r="B109" s="19">
        <v>44371</v>
      </c>
      <c r="C109" s="12">
        <v>1377.624</v>
      </c>
      <c r="D109" s="12">
        <v>1149.7833333333335</v>
      </c>
      <c r="E109" s="12">
        <v>1719.385</v>
      </c>
      <c r="F109" s="12">
        <v>1028.1300000000001</v>
      </c>
      <c r="G109" s="4">
        <v>0</v>
      </c>
      <c r="H109" s="4">
        <v>40</v>
      </c>
      <c r="I109" s="4">
        <v>5096</v>
      </c>
      <c r="J109" s="30">
        <f t="shared" si="13"/>
        <v>7.8492935635792772E-3</v>
      </c>
      <c r="K109" s="12">
        <f t="shared" si="14"/>
        <v>0</v>
      </c>
      <c r="L109" s="12">
        <f t="shared" si="15"/>
        <v>100</v>
      </c>
    </row>
    <row r="110" spans="2:12" x14ac:dyDescent="0.25">
      <c r="B110" s="19">
        <v>44372</v>
      </c>
      <c r="C110" s="12">
        <v>1355.4479999999999</v>
      </c>
      <c r="D110" s="12">
        <v>1159.2533333333333</v>
      </c>
      <c r="E110" s="12">
        <v>1649.74</v>
      </c>
      <c r="F110" s="12">
        <v>1038.75</v>
      </c>
      <c r="G110" s="4">
        <v>0</v>
      </c>
      <c r="H110" s="4">
        <v>6</v>
      </c>
      <c r="I110" s="4">
        <v>3983</v>
      </c>
      <c r="J110" s="30">
        <f t="shared" si="13"/>
        <v>1.5064022093899071E-3</v>
      </c>
      <c r="K110" s="12">
        <f t="shared" si="14"/>
        <v>0</v>
      </c>
      <c r="L110" s="12">
        <f t="shared" si="15"/>
        <v>100</v>
      </c>
    </row>
    <row r="111" spans="2:12" x14ac:dyDescent="0.25">
      <c r="B111" s="29">
        <v>44373</v>
      </c>
      <c r="C111" s="12">
        <v>1385.8240000000001</v>
      </c>
      <c r="D111" s="12">
        <v>1153.1266666666668</v>
      </c>
      <c r="E111" s="12">
        <v>1734.8700000000001</v>
      </c>
      <c r="F111" s="12">
        <v>1017.91</v>
      </c>
      <c r="G111" s="4">
        <v>0</v>
      </c>
      <c r="H111" s="4">
        <v>193</v>
      </c>
      <c r="I111" s="4">
        <v>40225</v>
      </c>
      <c r="J111" s="30">
        <f t="shared" si="13"/>
        <v>4.7980111870727163E-3</v>
      </c>
      <c r="K111" s="12">
        <f t="shared" si="14"/>
        <v>0</v>
      </c>
      <c r="L111" s="12">
        <f t="shared" si="15"/>
        <v>100</v>
      </c>
    </row>
    <row r="112" spans="2:12" x14ac:dyDescent="0.25">
      <c r="B112" s="29">
        <v>44374</v>
      </c>
      <c r="C112" s="12">
        <v>1374.1399999999999</v>
      </c>
      <c r="D112" s="12">
        <v>1162.1133333333335</v>
      </c>
      <c r="E112" s="12">
        <v>1692.1799999999998</v>
      </c>
      <c r="F112" s="12">
        <v>1016.55</v>
      </c>
      <c r="G112" s="4">
        <v>0</v>
      </c>
      <c r="H112" s="4">
        <v>192</v>
      </c>
      <c r="I112" s="4">
        <v>39420</v>
      </c>
      <c r="J112" s="30">
        <f t="shared" si="13"/>
        <v>4.8706240487062409E-3</v>
      </c>
      <c r="K112" s="12">
        <f t="shared" si="14"/>
        <v>0</v>
      </c>
      <c r="L112" s="12">
        <f t="shared" si="15"/>
        <v>100</v>
      </c>
    </row>
    <row r="113" spans="2:12" x14ac:dyDescent="0.25">
      <c r="B113" s="29">
        <v>44375</v>
      </c>
      <c r="C113" s="12">
        <v>1376.32</v>
      </c>
      <c r="D113" s="12">
        <v>1180.3666666666666</v>
      </c>
      <c r="E113" s="12">
        <v>1670.25</v>
      </c>
      <c r="F113" s="12">
        <v>1018.46</v>
      </c>
      <c r="G113" s="4">
        <v>0</v>
      </c>
      <c r="H113" s="4">
        <v>191</v>
      </c>
      <c r="I113" s="4">
        <v>39156</v>
      </c>
      <c r="J113" s="30">
        <f t="shared" si="13"/>
        <v>4.8779242006333637E-3</v>
      </c>
      <c r="K113" s="12">
        <f t="shared" si="14"/>
        <v>0</v>
      </c>
      <c r="L113" s="12">
        <f t="shared" si="15"/>
        <v>100</v>
      </c>
    </row>
    <row r="114" spans="2:12" x14ac:dyDescent="0.25">
      <c r="B114" s="29">
        <v>44376</v>
      </c>
      <c r="C114" s="12">
        <v>1394.05</v>
      </c>
      <c r="D114" s="12">
        <v>1178.2933333333333</v>
      </c>
      <c r="E114" s="12">
        <v>1717.6849999999999</v>
      </c>
      <c r="F114" s="12">
        <v>1017.61</v>
      </c>
      <c r="G114" s="4">
        <v>0</v>
      </c>
      <c r="H114" s="4">
        <v>161</v>
      </c>
      <c r="I114" s="4">
        <v>40449</v>
      </c>
      <c r="J114" s="30">
        <f t="shared" si="13"/>
        <v>3.9803208979208382E-3</v>
      </c>
      <c r="K114" s="12">
        <f t="shared" si="14"/>
        <v>0</v>
      </c>
      <c r="L114" s="12">
        <f t="shared" si="15"/>
        <v>100</v>
      </c>
    </row>
    <row r="115" spans="2:12" x14ac:dyDescent="0.25">
      <c r="B115" s="20">
        <v>44377</v>
      </c>
      <c r="C115" s="12">
        <v>1374.3139999999999</v>
      </c>
      <c r="D115" s="12">
        <v>1168.92</v>
      </c>
      <c r="E115" s="12">
        <v>1682.405</v>
      </c>
      <c r="F115" s="12">
        <v>1015.92</v>
      </c>
      <c r="G115" s="4">
        <v>1200000</v>
      </c>
      <c r="H115" s="4">
        <v>136</v>
      </c>
      <c r="I115" s="4">
        <v>43261</v>
      </c>
      <c r="J115" s="30">
        <f t="shared" si="13"/>
        <v>3.1437091144448813E-3</v>
      </c>
      <c r="K115" s="12">
        <f t="shared" si="14"/>
        <v>1.3888888888888888E-2</v>
      </c>
      <c r="L115" s="12">
        <f t="shared" si="15"/>
        <v>99.986111111111114</v>
      </c>
    </row>
    <row r="116" spans="2:12" x14ac:dyDescent="0.25">
      <c r="B116" s="14" t="s">
        <v>2</v>
      </c>
      <c r="C116" s="15">
        <v>210373.93999999997</v>
      </c>
      <c r="D116" s="15">
        <v>104768.63999999998</v>
      </c>
      <c r="E116" s="15">
        <v>105605.3</v>
      </c>
      <c r="F116" s="15">
        <v>30733.099999999995</v>
      </c>
      <c r="G116" s="15">
        <f>SUM(G86:G115)</f>
        <v>1200000</v>
      </c>
      <c r="H116" s="15">
        <v>3756</v>
      </c>
      <c r="I116" s="15">
        <v>900661</v>
      </c>
      <c r="J116" s="28" t="s">
        <v>34</v>
      </c>
      <c r="K116" s="16" t="s">
        <v>34</v>
      </c>
      <c r="L116" s="16" t="s">
        <v>34</v>
      </c>
    </row>
    <row r="117" spans="2:12" ht="25.5" x14ac:dyDescent="0.25">
      <c r="B117" s="18" t="s">
        <v>3</v>
      </c>
      <c r="C117" s="17">
        <v>1402.4929333333337</v>
      </c>
      <c r="D117" s="17">
        <v>1164.0960000000002</v>
      </c>
      <c r="E117" s="17">
        <v>1760.0883333333334</v>
      </c>
      <c r="F117" s="17">
        <v>1024.4366666666665</v>
      </c>
      <c r="G117" s="17">
        <f t="shared" ref="G117" si="16">AVERAGE(G86:G115)</f>
        <v>40000</v>
      </c>
      <c r="H117" s="21">
        <v>125.2</v>
      </c>
      <c r="I117" s="21">
        <v>30022.033333333333</v>
      </c>
      <c r="J117" s="31">
        <f>AVERAGE(J86:J115)</f>
        <v>3.6659551495072775E-3</v>
      </c>
      <c r="K117" s="17">
        <f>AVERAGE(K86:K115)</f>
        <v>4.6296296296296293E-4</v>
      </c>
      <c r="L117" s="17">
        <f>AVERAGE(L86:L115)</f>
        <v>99.999537037037044</v>
      </c>
    </row>
  </sheetData>
  <mergeCells count="6">
    <mergeCell ref="D4:F4"/>
    <mergeCell ref="G4:L4"/>
    <mergeCell ref="D43:F43"/>
    <mergeCell ref="G43:L43"/>
    <mergeCell ref="D83:F83"/>
    <mergeCell ref="G83:L8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00000"/>
  </sheetPr>
  <dimension ref="B2:L117"/>
  <sheetViews>
    <sheetView workbookViewId="0">
      <selection activeCell="G152" sqref="G152"/>
    </sheetView>
  </sheetViews>
  <sheetFormatPr defaultRowHeight="12.75" x14ac:dyDescent="0.25"/>
  <cols>
    <col min="1" max="1" width="3.28515625" style="1" customWidth="1"/>
    <col min="2" max="2" width="15.28515625" style="1" bestFit="1" customWidth="1"/>
    <col min="3" max="6" width="16.7109375" style="1" customWidth="1"/>
    <col min="7" max="7" width="20.140625" style="1" bestFit="1" customWidth="1"/>
    <col min="8" max="8" width="22.42578125" style="1" bestFit="1" customWidth="1"/>
    <col min="9" max="9" width="20.28515625" style="1" bestFit="1" customWidth="1"/>
    <col min="10" max="10" width="20.7109375" style="1" bestFit="1" customWidth="1"/>
    <col min="11" max="11" width="15.140625" style="1" bestFit="1" customWidth="1"/>
    <col min="12" max="12" width="13.5703125" style="1" bestFit="1" customWidth="1"/>
    <col min="13" max="16384" width="9.140625" style="1"/>
  </cols>
  <sheetData>
    <row r="2" spans="2:12" hidden="1" x14ac:dyDescent="0.25">
      <c r="B2" s="1" t="s">
        <v>35</v>
      </c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</row>
    <row r="3" spans="2:12" hidden="1" x14ac:dyDescent="0.25">
      <c r="B3" s="1" t="s">
        <v>35</v>
      </c>
      <c r="C3" s="10">
        <v>1</v>
      </c>
      <c r="D3" s="10"/>
      <c r="E3" s="10"/>
      <c r="F3" s="10"/>
      <c r="G3" s="10">
        <v>2</v>
      </c>
      <c r="H3" s="10">
        <v>3</v>
      </c>
      <c r="I3" s="10">
        <v>4</v>
      </c>
      <c r="J3" s="10">
        <v>5</v>
      </c>
      <c r="K3" s="10">
        <v>6</v>
      </c>
      <c r="L3" s="10">
        <v>7</v>
      </c>
    </row>
    <row r="4" spans="2:12" ht="25.5" x14ac:dyDescent="0.25">
      <c r="B4" s="5" t="s">
        <v>7</v>
      </c>
      <c r="C4" s="2" t="s">
        <v>44</v>
      </c>
      <c r="D4" s="35" t="s">
        <v>42</v>
      </c>
      <c r="E4" s="36"/>
      <c r="F4" s="37"/>
      <c r="G4" s="35" t="s">
        <v>44</v>
      </c>
      <c r="H4" s="36"/>
      <c r="I4" s="36"/>
      <c r="J4" s="36"/>
      <c r="K4" s="36"/>
      <c r="L4" s="37"/>
    </row>
    <row r="5" spans="2:12" ht="48" x14ac:dyDescent="0.25">
      <c r="B5" s="6" t="s">
        <v>13</v>
      </c>
      <c r="C5" s="8"/>
      <c r="D5" s="9" t="s">
        <v>38</v>
      </c>
      <c r="E5" s="9" t="s">
        <v>39</v>
      </c>
      <c r="F5" s="9" t="s">
        <v>40</v>
      </c>
      <c r="G5" s="9"/>
      <c r="H5" s="9" t="s">
        <v>36</v>
      </c>
      <c r="I5" s="9" t="s">
        <v>15</v>
      </c>
      <c r="J5" s="9" t="s">
        <v>22</v>
      </c>
      <c r="K5" s="9" t="s">
        <v>23</v>
      </c>
      <c r="L5" s="9" t="s">
        <v>24</v>
      </c>
    </row>
    <row r="6" spans="2:12" x14ac:dyDescent="0.25">
      <c r="B6" s="3" t="s">
        <v>1</v>
      </c>
      <c r="C6" s="11" t="s">
        <v>25</v>
      </c>
      <c r="D6" s="11" t="s">
        <v>25</v>
      </c>
      <c r="E6" s="11" t="s">
        <v>25</v>
      </c>
      <c r="F6" s="11" t="s">
        <v>25</v>
      </c>
      <c r="G6" s="11" t="s">
        <v>26</v>
      </c>
      <c r="H6" s="11" t="s">
        <v>28</v>
      </c>
      <c r="I6" s="11" t="s">
        <v>27</v>
      </c>
      <c r="J6" s="11" t="s">
        <v>30</v>
      </c>
      <c r="K6" s="11" t="s">
        <v>32</v>
      </c>
      <c r="L6" s="11" t="s">
        <v>33</v>
      </c>
    </row>
    <row r="7" spans="2:12" x14ac:dyDescent="0.25">
      <c r="B7" s="19">
        <v>44287</v>
      </c>
      <c r="C7" s="13">
        <v>1596.886</v>
      </c>
      <c r="D7" s="12">
        <v>696.9766666666668</v>
      </c>
      <c r="E7" s="12">
        <v>1696.75</v>
      </c>
      <c r="F7" s="12">
        <v>644.01</v>
      </c>
      <c r="G7" s="4">
        <v>0</v>
      </c>
      <c r="H7" s="4">
        <v>48</v>
      </c>
      <c r="I7" s="4">
        <v>10172</v>
      </c>
      <c r="J7" s="30">
        <f>H7/I7</f>
        <v>4.7188360204482895E-3</v>
      </c>
      <c r="K7" s="12">
        <f>G7/86400000</f>
        <v>0</v>
      </c>
      <c r="L7" s="12">
        <f>100-K7</f>
        <v>100</v>
      </c>
    </row>
    <row r="8" spans="2:12" x14ac:dyDescent="0.25">
      <c r="B8" s="19">
        <v>44288</v>
      </c>
      <c r="C8" s="13">
        <v>1620.6559999999999</v>
      </c>
      <c r="D8" s="12">
        <v>712.61666666666667</v>
      </c>
      <c r="E8" s="12">
        <v>1732.7150000000001</v>
      </c>
      <c r="F8" s="12">
        <v>653.39</v>
      </c>
      <c r="G8" s="4">
        <v>0</v>
      </c>
      <c r="H8" s="4">
        <v>43</v>
      </c>
      <c r="I8" s="4">
        <v>7730</v>
      </c>
      <c r="J8" s="30">
        <f t="shared" ref="J8:J36" si="0">H8/I8</f>
        <v>5.5627425614489003E-3</v>
      </c>
      <c r="K8" s="12">
        <f t="shared" ref="K8:K36" si="1">G8/86400000</f>
        <v>0</v>
      </c>
      <c r="L8" s="12">
        <f t="shared" ref="L8:L36" si="2">100-K8</f>
        <v>100</v>
      </c>
    </row>
    <row r="9" spans="2:12" x14ac:dyDescent="0.25">
      <c r="B9" s="29">
        <v>44289</v>
      </c>
      <c r="C9" s="13">
        <v>1628.1640000000002</v>
      </c>
      <c r="D9" s="12">
        <v>713.51333333333332</v>
      </c>
      <c r="E9" s="12">
        <v>1750.14</v>
      </c>
      <c r="F9" s="12">
        <v>613.84</v>
      </c>
      <c r="G9" s="4">
        <v>0</v>
      </c>
      <c r="H9" s="4">
        <v>138</v>
      </c>
      <c r="I9" s="4">
        <v>22816</v>
      </c>
      <c r="J9" s="30">
        <f t="shared" si="0"/>
        <v>6.0483870967741934E-3</v>
      </c>
      <c r="K9" s="12">
        <f t="shared" si="1"/>
        <v>0</v>
      </c>
      <c r="L9" s="12">
        <f t="shared" si="2"/>
        <v>100</v>
      </c>
    </row>
    <row r="10" spans="2:12" x14ac:dyDescent="0.25">
      <c r="B10" s="29">
        <v>44290</v>
      </c>
      <c r="C10" s="13">
        <v>1621.9039999999998</v>
      </c>
      <c r="D10" s="12">
        <v>717.06333333333339</v>
      </c>
      <c r="E10" s="12">
        <v>1729.1650000000002</v>
      </c>
      <c r="F10" s="12">
        <v>610.66</v>
      </c>
      <c r="G10" s="4">
        <v>0</v>
      </c>
      <c r="H10" s="4">
        <v>54</v>
      </c>
      <c r="I10" s="4">
        <v>22829</v>
      </c>
      <c r="J10" s="30">
        <f t="shared" si="0"/>
        <v>2.3654124140347803E-3</v>
      </c>
      <c r="K10" s="12">
        <f t="shared" si="1"/>
        <v>0</v>
      </c>
      <c r="L10" s="12">
        <f t="shared" si="2"/>
        <v>100</v>
      </c>
    </row>
    <row r="11" spans="2:12" x14ac:dyDescent="0.25">
      <c r="B11" s="29">
        <v>44291</v>
      </c>
      <c r="C11" s="13">
        <v>1609.2620000000002</v>
      </c>
      <c r="D11" s="12">
        <v>717.76333333333332</v>
      </c>
      <c r="E11" s="12">
        <v>1696.5100000000002</v>
      </c>
      <c r="F11" s="12">
        <v>603.41999999999996</v>
      </c>
      <c r="G11" s="4">
        <v>0</v>
      </c>
      <c r="H11" s="4">
        <v>45</v>
      </c>
      <c r="I11" s="4">
        <v>15146</v>
      </c>
      <c r="J11" s="30">
        <f t="shared" si="0"/>
        <v>2.971081473656411E-3</v>
      </c>
      <c r="K11" s="12">
        <f t="shared" si="1"/>
        <v>0</v>
      </c>
      <c r="L11" s="12">
        <f t="shared" si="2"/>
        <v>100</v>
      </c>
    </row>
    <row r="12" spans="2:12" x14ac:dyDescent="0.25">
      <c r="B12" s="29">
        <v>44292</v>
      </c>
      <c r="C12" s="13">
        <v>1624.306</v>
      </c>
      <c r="D12" s="12">
        <v>716.56666666666661</v>
      </c>
      <c r="E12" s="12">
        <v>1735.915</v>
      </c>
      <c r="F12" s="12">
        <v>607.47</v>
      </c>
      <c r="G12" s="4">
        <v>0</v>
      </c>
      <c r="H12" s="4">
        <v>92</v>
      </c>
      <c r="I12" s="4">
        <v>18411</v>
      </c>
      <c r="J12" s="30">
        <f t="shared" si="0"/>
        <v>4.9970126554777037E-3</v>
      </c>
      <c r="K12" s="12">
        <f t="shared" si="1"/>
        <v>0</v>
      </c>
      <c r="L12" s="12">
        <f t="shared" si="2"/>
        <v>100</v>
      </c>
    </row>
    <row r="13" spans="2:12" x14ac:dyDescent="0.25">
      <c r="B13" s="29">
        <v>44293</v>
      </c>
      <c r="C13" s="13">
        <v>1620.17</v>
      </c>
      <c r="D13" s="12">
        <v>710.34</v>
      </c>
      <c r="E13" s="12">
        <v>1734.915</v>
      </c>
      <c r="F13" s="12">
        <v>614.16</v>
      </c>
      <c r="G13" s="4">
        <v>0</v>
      </c>
      <c r="H13" s="4">
        <v>50</v>
      </c>
      <c r="I13" s="4">
        <v>15457</v>
      </c>
      <c r="J13" s="30">
        <f t="shared" si="0"/>
        <v>3.2347803584136638E-3</v>
      </c>
      <c r="K13" s="12">
        <f t="shared" si="1"/>
        <v>0</v>
      </c>
      <c r="L13" s="12">
        <f t="shared" si="2"/>
        <v>100</v>
      </c>
    </row>
    <row r="14" spans="2:12" x14ac:dyDescent="0.25">
      <c r="B14" s="19">
        <v>44294</v>
      </c>
      <c r="C14" s="13">
        <v>1614.9059999999999</v>
      </c>
      <c r="D14" s="12">
        <v>713.23333333333323</v>
      </c>
      <c r="E14" s="12">
        <v>1717.415</v>
      </c>
      <c r="F14" s="12">
        <v>654.25</v>
      </c>
      <c r="G14" s="4">
        <v>0</v>
      </c>
      <c r="H14" s="4">
        <v>29</v>
      </c>
      <c r="I14" s="4">
        <v>7451</v>
      </c>
      <c r="J14" s="30">
        <f t="shared" si="0"/>
        <v>3.892095020802577E-3</v>
      </c>
      <c r="K14" s="12">
        <f t="shared" si="1"/>
        <v>0</v>
      </c>
      <c r="L14" s="12">
        <f t="shared" si="2"/>
        <v>100</v>
      </c>
    </row>
    <row r="15" spans="2:12" x14ac:dyDescent="0.25">
      <c r="B15" s="19">
        <v>44295</v>
      </c>
      <c r="C15" s="13">
        <v>1610.7900000000002</v>
      </c>
      <c r="D15" s="12">
        <v>725.50666666666666</v>
      </c>
      <c r="E15" s="12">
        <v>1688.7149999999999</v>
      </c>
      <c r="F15" s="12">
        <v>673.03</v>
      </c>
      <c r="G15" s="4">
        <v>0</v>
      </c>
      <c r="H15" s="4">
        <v>41</v>
      </c>
      <c r="I15" s="4">
        <v>5164</v>
      </c>
      <c r="J15" s="30">
        <f t="shared" si="0"/>
        <v>7.9395817195972111E-3</v>
      </c>
      <c r="K15" s="12">
        <f t="shared" si="1"/>
        <v>0</v>
      </c>
      <c r="L15" s="12">
        <f t="shared" si="2"/>
        <v>100</v>
      </c>
    </row>
    <row r="16" spans="2:12" x14ac:dyDescent="0.25">
      <c r="B16" s="29">
        <v>44296</v>
      </c>
      <c r="C16" s="13">
        <v>1610.08</v>
      </c>
      <c r="D16" s="12">
        <v>712.70333333333338</v>
      </c>
      <c r="E16" s="12">
        <v>1706.145</v>
      </c>
      <c r="F16" s="12">
        <v>650.16</v>
      </c>
      <c r="G16" s="4">
        <v>0</v>
      </c>
      <c r="H16" s="4">
        <v>21</v>
      </c>
      <c r="I16" s="4">
        <v>7153</v>
      </c>
      <c r="J16" s="30">
        <f t="shared" si="0"/>
        <v>2.9358311198098698E-3</v>
      </c>
      <c r="K16" s="12">
        <f t="shared" si="1"/>
        <v>0</v>
      </c>
      <c r="L16" s="12">
        <f t="shared" si="2"/>
        <v>100</v>
      </c>
    </row>
    <row r="17" spans="2:12" x14ac:dyDescent="0.25">
      <c r="B17" s="29">
        <v>44297</v>
      </c>
      <c r="C17" s="13">
        <v>1638.9659999999999</v>
      </c>
      <c r="D17" s="12">
        <v>716.75333333333344</v>
      </c>
      <c r="E17" s="12">
        <v>1772.2850000000001</v>
      </c>
      <c r="F17" s="12">
        <v>604.06999999999994</v>
      </c>
      <c r="G17" s="4">
        <v>0</v>
      </c>
      <c r="H17" s="4">
        <v>50</v>
      </c>
      <c r="I17" s="4">
        <v>23023</v>
      </c>
      <c r="J17" s="30">
        <f t="shared" si="0"/>
        <v>2.171741302176085E-3</v>
      </c>
      <c r="K17" s="12">
        <f t="shared" si="1"/>
        <v>0</v>
      </c>
      <c r="L17" s="12">
        <f t="shared" si="2"/>
        <v>100</v>
      </c>
    </row>
    <row r="18" spans="2:12" x14ac:dyDescent="0.25">
      <c r="B18" s="29">
        <v>44298</v>
      </c>
      <c r="C18" s="13">
        <v>1620.2900000000002</v>
      </c>
      <c r="D18" s="12">
        <v>722.11333333333334</v>
      </c>
      <c r="E18" s="12">
        <v>1717.5550000000001</v>
      </c>
      <c r="F18" s="12">
        <v>613.03</v>
      </c>
      <c r="G18" s="4">
        <v>0</v>
      </c>
      <c r="H18" s="4">
        <v>139</v>
      </c>
      <c r="I18" s="4">
        <v>20790</v>
      </c>
      <c r="J18" s="30">
        <f t="shared" si="0"/>
        <v>6.6859066859066858E-3</v>
      </c>
      <c r="K18" s="12">
        <f t="shared" si="1"/>
        <v>0</v>
      </c>
      <c r="L18" s="12">
        <f t="shared" si="2"/>
        <v>100</v>
      </c>
    </row>
    <row r="19" spans="2:12" x14ac:dyDescent="0.25">
      <c r="B19" s="29">
        <v>44299</v>
      </c>
      <c r="C19" s="13">
        <v>1644.1940000000002</v>
      </c>
      <c r="D19" s="12">
        <v>719.68999999999994</v>
      </c>
      <c r="E19" s="12">
        <v>1780.95</v>
      </c>
      <c r="F19" s="12">
        <v>610.85</v>
      </c>
      <c r="G19" s="4">
        <v>0</v>
      </c>
      <c r="H19" s="4">
        <v>63</v>
      </c>
      <c r="I19" s="4">
        <v>17614</v>
      </c>
      <c r="J19" s="30">
        <f t="shared" si="0"/>
        <v>3.5767003519927331E-3</v>
      </c>
      <c r="K19" s="12">
        <f t="shared" si="1"/>
        <v>0</v>
      </c>
      <c r="L19" s="12">
        <f t="shared" si="2"/>
        <v>100</v>
      </c>
    </row>
    <row r="20" spans="2:12" x14ac:dyDescent="0.25">
      <c r="B20" s="29">
        <v>44300</v>
      </c>
      <c r="C20" s="13">
        <v>1628.8219999999999</v>
      </c>
      <c r="D20" s="12">
        <v>718.45333333333338</v>
      </c>
      <c r="E20" s="12">
        <v>1744.375</v>
      </c>
      <c r="F20" s="12">
        <v>606.61</v>
      </c>
      <c r="G20" s="4">
        <v>0</v>
      </c>
      <c r="H20" s="4">
        <v>47</v>
      </c>
      <c r="I20" s="4">
        <v>16887</v>
      </c>
      <c r="J20" s="30">
        <f t="shared" si="0"/>
        <v>2.7832060164623674E-3</v>
      </c>
      <c r="K20" s="12">
        <f t="shared" si="1"/>
        <v>0</v>
      </c>
      <c r="L20" s="12">
        <f t="shared" si="2"/>
        <v>100</v>
      </c>
    </row>
    <row r="21" spans="2:12" x14ac:dyDescent="0.25">
      <c r="B21" s="19">
        <v>44301</v>
      </c>
      <c r="C21" s="13">
        <v>1636.8759999999997</v>
      </c>
      <c r="D21" s="12">
        <v>742.26333333333332</v>
      </c>
      <c r="E21" s="12">
        <v>1728.7950000000001</v>
      </c>
      <c r="F21" s="12">
        <v>671.31999999999994</v>
      </c>
      <c r="G21" s="4">
        <v>0</v>
      </c>
      <c r="H21" s="4">
        <v>27</v>
      </c>
      <c r="I21" s="4">
        <v>8815</v>
      </c>
      <c r="J21" s="30">
        <f t="shared" si="0"/>
        <v>3.0629608621667611E-3</v>
      </c>
      <c r="K21" s="12">
        <f t="shared" si="1"/>
        <v>0</v>
      </c>
      <c r="L21" s="12">
        <f t="shared" si="2"/>
        <v>100</v>
      </c>
    </row>
    <row r="22" spans="2:12" x14ac:dyDescent="0.25">
      <c r="B22" s="19">
        <v>44302</v>
      </c>
      <c r="C22" s="13">
        <v>1872.1600000000003</v>
      </c>
      <c r="D22" s="12">
        <v>1117.3566666666666</v>
      </c>
      <c r="E22" s="12">
        <v>1754.3650000000002</v>
      </c>
      <c r="F22" s="12">
        <v>698.06</v>
      </c>
      <c r="G22" s="4">
        <v>0</v>
      </c>
      <c r="H22" s="4">
        <v>48</v>
      </c>
      <c r="I22" s="4">
        <v>7200</v>
      </c>
      <c r="J22" s="30">
        <f t="shared" si="0"/>
        <v>6.6666666666666671E-3</v>
      </c>
      <c r="K22" s="12">
        <f t="shared" si="1"/>
        <v>0</v>
      </c>
      <c r="L22" s="12">
        <f t="shared" si="2"/>
        <v>100</v>
      </c>
    </row>
    <row r="23" spans="2:12" x14ac:dyDescent="0.25">
      <c r="B23" s="29">
        <v>44303</v>
      </c>
      <c r="C23" s="13">
        <v>1634.7060000000001</v>
      </c>
      <c r="D23" s="12">
        <v>713.25</v>
      </c>
      <c r="E23" s="12">
        <v>1766.89</v>
      </c>
      <c r="F23" s="12">
        <v>611.34</v>
      </c>
      <c r="G23" s="4">
        <v>0</v>
      </c>
      <c r="H23" s="4">
        <v>67</v>
      </c>
      <c r="I23" s="4">
        <v>20298</v>
      </c>
      <c r="J23" s="30">
        <f t="shared" si="0"/>
        <v>3.300817814563011E-3</v>
      </c>
      <c r="K23" s="12">
        <f t="shared" si="1"/>
        <v>0</v>
      </c>
      <c r="L23" s="12">
        <f t="shared" si="2"/>
        <v>100</v>
      </c>
    </row>
    <row r="24" spans="2:12" x14ac:dyDescent="0.25">
      <c r="B24" s="29">
        <v>44304</v>
      </c>
      <c r="C24" s="13">
        <v>1626.7940000000003</v>
      </c>
      <c r="D24" s="12">
        <v>712.25666666666666</v>
      </c>
      <c r="E24" s="12">
        <v>1748.6000000000001</v>
      </c>
      <c r="F24" s="12">
        <v>608.29</v>
      </c>
      <c r="G24" s="4">
        <v>0</v>
      </c>
      <c r="H24" s="4">
        <v>51</v>
      </c>
      <c r="I24" s="4">
        <v>17423</v>
      </c>
      <c r="J24" s="30">
        <f t="shared" si="0"/>
        <v>2.9271652413476439E-3</v>
      </c>
      <c r="K24" s="12">
        <f t="shared" si="1"/>
        <v>0</v>
      </c>
      <c r="L24" s="12">
        <f t="shared" si="2"/>
        <v>100</v>
      </c>
    </row>
    <row r="25" spans="2:12" x14ac:dyDescent="0.25">
      <c r="B25" s="29">
        <v>44305</v>
      </c>
      <c r="C25" s="13">
        <v>1649.0639999999999</v>
      </c>
      <c r="D25" s="12">
        <v>722.08333333333337</v>
      </c>
      <c r="E25" s="12">
        <v>1789.5349999999999</v>
      </c>
      <c r="F25" s="12">
        <v>626.91</v>
      </c>
      <c r="G25" s="4">
        <v>0</v>
      </c>
      <c r="H25" s="4">
        <v>63</v>
      </c>
      <c r="I25" s="4">
        <v>16575</v>
      </c>
      <c r="J25" s="30">
        <f t="shared" si="0"/>
        <v>3.8009049773755658E-3</v>
      </c>
      <c r="K25" s="12">
        <f t="shared" si="1"/>
        <v>0</v>
      </c>
      <c r="L25" s="12">
        <f t="shared" si="2"/>
        <v>100</v>
      </c>
    </row>
    <row r="26" spans="2:12" x14ac:dyDescent="0.25">
      <c r="B26" s="29">
        <v>44306</v>
      </c>
      <c r="C26" s="13">
        <v>1650.3960000000002</v>
      </c>
      <c r="D26" s="12">
        <v>735.77</v>
      </c>
      <c r="E26" s="12">
        <v>1772.335</v>
      </c>
      <c r="F26" s="12">
        <v>611.27</v>
      </c>
      <c r="G26" s="4">
        <v>0</v>
      </c>
      <c r="H26" s="4">
        <v>59</v>
      </c>
      <c r="I26" s="4">
        <v>15776</v>
      </c>
      <c r="J26" s="30">
        <f t="shared" si="0"/>
        <v>3.7398580121703853E-3</v>
      </c>
      <c r="K26" s="12">
        <f t="shared" si="1"/>
        <v>0</v>
      </c>
      <c r="L26" s="12">
        <f t="shared" si="2"/>
        <v>100</v>
      </c>
    </row>
    <row r="27" spans="2:12" x14ac:dyDescent="0.25">
      <c r="B27" s="29">
        <v>44307</v>
      </c>
      <c r="C27" s="13">
        <v>1659.94</v>
      </c>
      <c r="D27" s="12">
        <v>745.25</v>
      </c>
      <c r="E27" s="12">
        <v>1781.9750000000001</v>
      </c>
      <c r="F27" s="12">
        <v>625.94000000000005</v>
      </c>
      <c r="G27" s="4">
        <v>0</v>
      </c>
      <c r="H27" s="4">
        <v>54</v>
      </c>
      <c r="I27" s="4">
        <v>14934</v>
      </c>
      <c r="J27" s="30">
        <f t="shared" si="0"/>
        <v>3.6159100040176776E-3</v>
      </c>
      <c r="K27" s="12">
        <f t="shared" si="1"/>
        <v>0</v>
      </c>
      <c r="L27" s="12">
        <f t="shared" si="2"/>
        <v>100</v>
      </c>
    </row>
    <row r="28" spans="2:12" x14ac:dyDescent="0.25">
      <c r="B28" s="19">
        <v>44308</v>
      </c>
      <c r="C28" s="13">
        <v>1644.9659999999999</v>
      </c>
      <c r="D28" s="12">
        <v>751.34</v>
      </c>
      <c r="E28" s="12">
        <v>1735.4050000000002</v>
      </c>
      <c r="F28" s="12">
        <v>659.87</v>
      </c>
      <c r="G28" s="4">
        <v>0</v>
      </c>
      <c r="H28" s="4">
        <v>23</v>
      </c>
      <c r="I28" s="4">
        <v>8015</v>
      </c>
      <c r="J28" s="30">
        <f t="shared" si="0"/>
        <v>2.8696194635059263E-3</v>
      </c>
      <c r="K28" s="12">
        <f t="shared" si="1"/>
        <v>0</v>
      </c>
      <c r="L28" s="12">
        <f t="shared" si="2"/>
        <v>100</v>
      </c>
    </row>
    <row r="29" spans="2:12" x14ac:dyDescent="0.25">
      <c r="B29" s="19">
        <v>44309</v>
      </c>
      <c r="C29" s="13">
        <v>1652.2900000000002</v>
      </c>
      <c r="D29" s="12">
        <v>756.30000000000007</v>
      </c>
      <c r="E29" s="12">
        <v>1746.2750000000001</v>
      </c>
      <c r="F29" s="12">
        <v>670.79</v>
      </c>
      <c r="G29" s="4">
        <v>0</v>
      </c>
      <c r="H29" s="4">
        <v>18</v>
      </c>
      <c r="I29" s="4">
        <v>5990</v>
      </c>
      <c r="J29" s="30">
        <f t="shared" si="0"/>
        <v>3.0050083472454091E-3</v>
      </c>
      <c r="K29" s="12">
        <f t="shared" si="1"/>
        <v>0</v>
      </c>
      <c r="L29" s="12">
        <f t="shared" si="2"/>
        <v>100</v>
      </c>
    </row>
    <row r="30" spans="2:12" x14ac:dyDescent="0.25">
      <c r="B30" s="29">
        <v>44310</v>
      </c>
      <c r="C30" s="13">
        <v>1659.7180000000001</v>
      </c>
      <c r="D30" s="12">
        <v>751.20666666666659</v>
      </c>
      <c r="E30" s="12">
        <v>1772.4850000000001</v>
      </c>
      <c r="F30" s="12">
        <v>616.95000000000005</v>
      </c>
      <c r="G30" s="4">
        <v>0</v>
      </c>
      <c r="H30" s="4">
        <v>24</v>
      </c>
      <c r="I30" s="4">
        <v>13240</v>
      </c>
      <c r="J30" s="30">
        <f t="shared" si="0"/>
        <v>1.8126888217522659E-3</v>
      </c>
      <c r="K30" s="12">
        <f t="shared" si="1"/>
        <v>0</v>
      </c>
      <c r="L30" s="12">
        <f t="shared" si="2"/>
        <v>100</v>
      </c>
    </row>
    <row r="31" spans="2:12" x14ac:dyDescent="0.25">
      <c r="B31" s="29">
        <v>44311</v>
      </c>
      <c r="C31" s="13">
        <v>1656.1559999999997</v>
      </c>
      <c r="D31" s="12">
        <v>753.07666666666648</v>
      </c>
      <c r="E31" s="12">
        <v>1760.7749999999999</v>
      </c>
      <c r="F31" s="12">
        <v>642.31999999999994</v>
      </c>
      <c r="G31" s="4">
        <v>0</v>
      </c>
      <c r="H31" s="4">
        <v>15</v>
      </c>
      <c r="I31" s="4">
        <v>8663</v>
      </c>
      <c r="J31" s="30">
        <f t="shared" si="0"/>
        <v>1.7315017892185155E-3</v>
      </c>
      <c r="K31" s="12">
        <f t="shared" si="1"/>
        <v>0</v>
      </c>
      <c r="L31" s="12">
        <f t="shared" si="2"/>
        <v>100</v>
      </c>
    </row>
    <row r="32" spans="2:12" x14ac:dyDescent="0.25">
      <c r="B32" s="29">
        <v>44312</v>
      </c>
      <c r="C32" s="13">
        <v>1652.8260000000002</v>
      </c>
      <c r="D32" s="12">
        <v>753.32</v>
      </c>
      <c r="E32" s="12">
        <v>1752.085</v>
      </c>
      <c r="F32" s="12">
        <v>615.09</v>
      </c>
      <c r="G32" s="4">
        <v>0</v>
      </c>
      <c r="H32" s="4">
        <v>83</v>
      </c>
      <c r="I32" s="4">
        <v>17432</v>
      </c>
      <c r="J32" s="30">
        <f t="shared" si="0"/>
        <v>4.7613584212941717E-3</v>
      </c>
      <c r="K32" s="12">
        <f t="shared" si="1"/>
        <v>0</v>
      </c>
      <c r="L32" s="12">
        <f t="shared" si="2"/>
        <v>100</v>
      </c>
    </row>
    <row r="33" spans="2:12" x14ac:dyDescent="0.25">
      <c r="B33" s="29">
        <v>44313</v>
      </c>
      <c r="C33" s="13">
        <v>1653.0220000000002</v>
      </c>
      <c r="D33" s="12">
        <v>764.43</v>
      </c>
      <c r="E33" s="12">
        <v>1735.91</v>
      </c>
      <c r="F33" s="12">
        <v>609.45000000000005</v>
      </c>
      <c r="G33" s="4">
        <v>0</v>
      </c>
      <c r="H33" s="4">
        <v>75</v>
      </c>
      <c r="I33" s="4">
        <v>18532</v>
      </c>
      <c r="J33" s="30">
        <f t="shared" si="0"/>
        <v>4.0470537448737322E-3</v>
      </c>
      <c r="K33" s="12">
        <f t="shared" si="1"/>
        <v>0</v>
      </c>
      <c r="L33" s="12">
        <f t="shared" si="2"/>
        <v>100</v>
      </c>
    </row>
    <row r="34" spans="2:12" x14ac:dyDescent="0.25">
      <c r="B34" s="29">
        <v>44314</v>
      </c>
      <c r="C34" s="13">
        <v>1700.73</v>
      </c>
      <c r="D34" s="12">
        <v>765.30333333333328</v>
      </c>
      <c r="E34" s="12">
        <v>1853.8700000000001</v>
      </c>
      <c r="F34" s="12">
        <v>618.68000000000006</v>
      </c>
      <c r="G34" s="4">
        <v>0</v>
      </c>
      <c r="H34" s="4">
        <v>62</v>
      </c>
      <c r="I34" s="4">
        <v>17575</v>
      </c>
      <c r="J34" s="30">
        <f t="shared" si="0"/>
        <v>3.5277382645803696E-3</v>
      </c>
      <c r="K34" s="12">
        <f t="shared" si="1"/>
        <v>0</v>
      </c>
      <c r="L34" s="12">
        <f t="shared" si="2"/>
        <v>100</v>
      </c>
    </row>
    <row r="35" spans="2:12" x14ac:dyDescent="0.25">
      <c r="B35" s="19">
        <v>44315</v>
      </c>
      <c r="C35" s="13">
        <v>1640.2939999999999</v>
      </c>
      <c r="D35" s="12">
        <v>751.75999999999988</v>
      </c>
      <c r="E35" s="12">
        <v>1723.0950000000003</v>
      </c>
      <c r="F35" s="12">
        <v>656.83</v>
      </c>
      <c r="G35" s="4">
        <v>0</v>
      </c>
      <c r="H35" s="4">
        <v>41</v>
      </c>
      <c r="I35" s="4">
        <v>9197</v>
      </c>
      <c r="J35" s="30">
        <f t="shared" si="0"/>
        <v>4.4579754267695991E-3</v>
      </c>
      <c r="K35" s="12">
        <f t="shared" si="1"/>
        <v>0</v>
      </c>
      <c r="L35" s="12">
        <f t="shared" si="2"/>
        <v>100</v>
      </c>
    </row>
    <row r="36" spans="2:12" x14ac:dyDescent="0.25">
      <c r="B36" s="19">
        <v>44316</v>
      </c>
      <c r="C36" s="13">
        <v>1640.1140000000003</v>
      </c>
      <c r="D36" s="12">
        <v>756.22666666666657</v>
      </c>
      <c r="E36" s="12">
        <v>1715.9450000000002</v>
      </c>
      <c r="F36" s="12">
        <v>672.64</v>
      </c>
      <c r="G36" s="4">
        <v>1200000</v>
      </c>
      <c r="H36" s="4">
        <v>29</v>
      </c>
      <c r="I36" s="4">
        <v>6932</v>
      </c>
      <c r="J36" s="30">
        <f t="shared" si="0"/>
        <v>4.1834968263127527E-3</v>
      </c>
      <c r="K36" s="12">
        <f t="shared" si="1"/>
        <v>1.3888888888888888E-2</v>
      </c>
      <c r="L36" s="12">
        <f t="shared" si="2"/>
        <v>99.986111111111114</v>
      </c>
    </row>
    <row r="37" spans="2:12" x14ac:dyDescent="0.25">
      <c r="B37" s="14" t="s">
        <v>2</v>
      </c>
      <c r="C37" s="21">
        <v>246597.24000000005</v>
      </c>
      <c r="D37" s="15">
        <v>66913.460000000006</v>
      </c>
      <c r="E37" s="15">
        <v>104683.78000000001</v>
      </c>
      <c r="F37" s="15">
        <v>18974.700000000004</v>
      </c>
      <c r="G37" s="15">
        <f>SUM(G7:G36)</f>
        <v>1200000</v>
      </c>
      <c r="H37" s="15">
        <v>1599</v>
      </c>
      <c r="I37" s="15">
        <v>417240</v>
      </c>
      <c r="J37" s="28" t="s">
        <v>34</v>
      </c>
      <c r="K37" s="16" t="s">
        <v>34</v>
      </c>
      <c r="L37" s="16" t="s">
        <v>34</v>
      </c>
    </row>
    <row r="38" spans="2:12" ht="25.5" x14ac:dyDescent="0.25">
      <c r="B38" s="18" t="s">
        <v>3</v>
      </c>
      <c r="C38" s="21">
        <v>1643.9816000000003</v>
      </c>
      <c r="D38" s="17">
        <v>743.48288888888885</v>
      </c>
      <c r="E38" s="17">
        <v>1744.7296666666668</v>
      </c>
      <c r="F38" s="17">
        <v>632.49000000000012</v>
      </c>
      <c r="G38" s="17">
        <f t="shared" ref="G38:L38" si="3">AVERAGE(G7:G36)</f>
        <v>40000</v>
      </c>
      <c r="H38" s="17">
        <v>53.3</v>
      </c>
      <c r="I38" s="17">
        <v>13908</v>
      </c>
      <c r="J38" s="31">
        <f t="shared" si="3"/>
        <v>3.9131346493620645E-3</v>
      </c>
      <c r="K38" s="17">
        <f t="shared" si="3"/>
        <v>4.6296296296296293E-4</v>
      </c>
      <c r="L38" s="17">
        <f t="shared" si="3"/>
        <v>99.999537037037044</v>
      </c>
    </row>
    <row r="41" spans="2:12" hidden="1" x14ac:dyDescent="0.25">
      <c r="B41" s="1" t="s">
        <v>35</v>
      </c>
      <c r="C41" s="10">
        <v>1</v>
      </c>
      <c r="D41" s="10">
        <v>2</v>
      </c>
      <c r="E41" s="10">
        <v>3</v>
      </c>
      <c r="F41" s="10">
        <v>4</v>
      </c>
      <c r="G41" s="10">
        <v>5</v>
      </c>
      <c r="H41" s="10">
        <v>6</v>
      </c>
      <c r="I41" s="10">
        <v>7</v>
      </c>
      <c r="J41" s="10">
        <v>8</v>
      </c>
      <c r="K41" s="10">
        <v>9</v>
      </c>
      <c r="L41" s="10">
        <v>10</v>
      </c>
    </row>
    <row r="42" spans="2:12" hidden="1" x14ac:dyDescent="0.25">
      <c r="B42" s="1" t="s">
        <v>35</v>
      </c>
      <c r="C42" s="10">
        <v>1</v>
      </c>
      <c r="D42" s="10"/>
      <c r="E42" s="10"/>
      <c r="F42" s="10"/>
      <c r="G42" s="10">
        <v>2</v>
      </c>
      <c r="H42" s="10">
        <v>3</v>
      </c>
      <c r="I42" s="10">
        <v>4</v>
      </c>
      <c r="J42" s="10">
        <v>5</v>
      </c>
      <c r="K42" s="10">
        <v>6</v>
      </c>
      <c r="L42" s="10">
        <v>7</v>
      </c>
    </row>
    <row r="43" spans="2:12" ht="25.5" x14ac:dyDescent="0.25">
      <c r="B43" s="5" t="s">
        <v>7</v>
      </c>
      <c r="C43" s="2" t="s">
        <v>44</v>
      </c>
      <c r="D43" s="35" t="s">
        <v>42</v>
      </c>
      <c r="E43" s="36"/>
      <c r="F43" s="37"/>
      <c r="G43" s="35" t="s">
        <v>44</v>
      </c>
      <c r="H43" s="36"/>
      <c r="I43" s="36"/>
      <c r="J43" s="36"/>
      <c r="K43" s="36"/>
      <c r="L43" s="37"/>
    </row>
    <row r="44" spans="2:12" ht="48" x14ac:dyDescent="0.25">
      <c r="B44" s="6" t="s">
        <v>13</v>
      </c>
      <c r="C44" s="8"/>
      <c r="D44" s="9" t="s">
        <v>38</v>
      </c>
      <c r="E44" s="9" t="s">
        <v>39</v>
      </c>
      <c r="F44" s="9" t="s">
        <v>40</v>
      </c>
      <c r="G44" s="9"/>
      <c r="H44" s="9" t="s">
        <v>36</v>
      </c>
      <c r="I44" s="9" t="s">
        <v>15</v>
      </c>
      <c r="J44" s="9" t="s">
        <v>22</v>
      </c>
      <c r="K44" s="9" t="s">
        <v>23</v>
      </c>
      <c r="L44" s="9" t="s">
        <v>24</v>
      </c>
    </row>
    <row r="45" spans="2:12" x14ac:dyDescent="0.25">
      <c r="B45" s="3" t="s">
        <v>1</v>
      </c>
      <c r="C45" s="11" t="s">
        <v>25</v>
      </c>
      <c r="D45" s="11" t="s">
        <v>25</v>
      </c>
      <c r="E45" s="11" t="s">
        <v>25</v>
      </c>
      <c r="F45" s="11" t="s">
        <v>25</v>
      </c>
      <c r="G45" s="11" t="s">
        <v>26</v>
      </c>
      <c r="H45" s="11" t="s">
        <v>28</v>
      </c>
      <c r="I45" s="11" t="s">
        <v>27</v>
      </c>
      <c r="J45" s="11" t="s">
        <v>30</v>
      </c>
      <c r="K45" s="11" t="s">
        <v>32</v>
      </c>
      <c r="L45" s="11" t="s">
        <v>33</v>
      </c>
    </row>
    <row r="46" spans="2:12" x14ac:dyDescent="0.25">
      <c r="B46" s="29">
        <v>44317</v>
      </c>
      <c r="C46" s="12">
        <v>1643.3020000000001</v>
      </c>
      <c r="D46" s="12">
        <v>744.06666666666661</v>
      </c>
      <c r="E46" s="12">
        <v>1742.1549999999997</v>
      </c>
      <c r="F46" s="12">
        <v>650.04999999999995</v>
      </c>
      <c r="G46" s="4">
        <v>0</v>
      </c>
      <c r="H46" s="4">
        <v>44</v>
      </c>
      <c r="I46" s="4">
        <v>9793</v>
      </c>
      <c r="J46" s="30">
        <f>H46/I46</f>
        <v>4.4930052078014909E-3</v>
      </c>
      <c r="K46" s="12">
        <f>G46/86400000</f>
        <v>0</v>
      </c>
      <c r="L46" s="12">
        <f>100-K46</f>
        <v>100</v>
      </c>
    </row>
    <row r="47" spans="2:12" x14ac:dyDescent="0.25">
      <c r="B47" s="29">
        <v>44318</v>
      </c>
      <c r="C47" s="12">
        <v>1660.116</v>
      </c>
      <c r="D47" s="12">
        <v>757.54666666666662</v>
      </c>
      <c r="E47" s="12">
        <v>1763.9700000000003</v>
      </c>
      <c r="F47" s="12">
        <v>608.29999999999995</v>
      </c>
      <c r="G47" s="4">
        <v>0</v>
      </c>
      <c r="H47" s="4">
        <v>75</v>
      </c>
      <c r="I47" s="4">
        <v>24686</v>
      </c>
      <c r="J47" s="30">
        <f t="shared" ref="J47:J74" si="4">H47/I47</f>
        <v>3.0381592805638824E-3</v>
      </c>
      <c r="K47" s="12">
        <f t="shared" ref="K47:K74" si="5">G47/86400000</f>
        <v>0</v>
      </c>
      <c r="L47" s="12">
        <f t="shared" ref="L47:L74" si="6">100-K47</f>
        <v>100</v>
      </c>
    </row>
    <row r="48" spans="2:12" x14ac:dyDescent="0.25">
      <c r="B48" s="20">
        <v>44319</v>
      </c>
      <c r="C48" s="12">
        <v>1665.1220000000001</v>
      </c>
      <c r="D48" s="12">
        <v>753.38333333333333</v>
      </c>
      <c r="E48" s="12">
        <v>1782.73</v>
      </c>
      <c r="F48" s="12">
        <v>619</v>
      </c>
      <c r="G48" s="4">
        <v>0</v>
      </c>
      <c r="H48" s="4">
        <v>54</v>
      </c>
      <c r="I48" s="4">
        <v>19434</v>
      </c>
      <c r="J48" s="30">
        <f t="shared" si="4"/>
        <v>2.7786353812905219E-3</v>
      </c>
      <c r="K48" s="12">
        <f t="shared" si="5"/>
        <v>0</v>
      </c>
      <c r="L48" s="12">
        <f t="shared" si="6"/>
        <v>100</v>
      </c>
    </row>
    <row r="49" spans="2:12" x14ac:dyDescent="0.25">
      <c r="B49" s="20">
        <v>44320</v>
      </c>
      <c r="C49" s="12">
        <v>1645.914</v>
      </c>
      <c r="D49" s="12">
        <v>756.62333333333333</v>
      </c>
      <c r="E49" s="12">
        <v>1729.85</v>
      </c>
      <c r="F49" s="12">
        <v>608.87</v>
      </c>
      <c r="G49" s="4">
        <v>0</v>
      </c>
      <c r="H49" s="4">
        <v>83</v>
      </c>
      <c r="I49" s="4">
        <v>19131</v>
      </c>
      <c r="J49" s="30">
        <f t="shared" si="4"/>
        <v>4.3385081804401234E-3</v>
      </c>
      <c r="K49" s="12">
        <f t="shared" si="5"/>
        <v>0</v>
      </c>
      <c r="L49" s="12">
        <f t="shared" si="6"/>
        <v>100</v>
      </c>
    </row>
    <row r="50" spans="2:12" x14ac:dyDescent="0.25">
      <c r="B50" s="20">
        <v>44321</v>
      </c>
      <c r="C50" s="12">
        <v>1667.202</v>
      </c>
      <c r="D50" s="12">
        <v>750.71333333333325</v>
      </c>
      <c r="E50" s="12">
        <v>1791.9349999999999</v>
      </c>
      <c r="F50" s="12">
        <v>610.12</v>
      </c>
      <c r="G50" s="4">
        <v>0</v>
      </c>
      <c r="H50" s="4">
        <v>63</v>
      </c>
      <c r="I50" s="4">
        <v>17215</v>
      </c>
      <c r="J50" s="30">
        <f t="shared" si="4"/>
        <v>3.6595991867557362E-3</v>
      </c>
      <c r="K50" s="12">
        <f t="shared" si="5"/>
        <v>0</v>
      </c>
      <c r="L50" s="12">
        <f t="shared" si="6"/>
        <v>100</v>
      </c>
    </row>
    <row r="51" spans="2:12" x14ac:dyDescent="0.25">
      <c r="B51" s="19">
        <v>44322</v>
      </c>
      <c r="C51" s="12">
        <v>1632.1220000000001</v>
      </c>
      <c r="D51" s="12">
        <v>739.23333333333323</v>
      </c>
      <c r="E51" s="12">
        <v>1721.4549999999999</v>
      </c>
      <c r="F51" s="12">
        <v>642.77</v>
      </c>
      <c r="G51" s="4">
        <v>0</v>
      </c>
      <c r="H51" s="4">
        <v>29</v>
      </c>
      <c r="I51" s="4">
        <v>8252</v>
      </c>
      <c r="J51" s="30">
        <f t="shared" si="4"/>
        <v>3.5142995637421231E-3</v>
      </c>
      <c r="K51" s="12">
        <f t="shared" si="5"/>
        <v>0</v>
      </c>
      <c r="L51" s="12">
        <f t="shared" si="6"/>
        <v>100</v>
      </c>
    </row>
    <row r="52" spans="2:12" x14ac:dyDescent="0.25">
      <c r="B52" s="19">
        <v>44323</v>
      </c>
      <c r="C52" s="12">
        <v>1684.182</v>
      </c>
      <c r="D52" s="12">
        <v>797.51333333333332</v>
      </c>
      <c r="E52" s="12">
        <v>1764.1849999999999</v>
      </c>
      <c r="F52" s="12">
        <v>666.01</v>
      </c>
      <c r="G52" s="4">
        <v>0</v>
      </c>
      <c r="H52" s="4">
        <v>31</v>
      </c>
      <c r="I52" s="4">
        <v>7143</v>
      </c>
      <c r="J52" s="30">
        <f t="shared" si="4"/>
        <v>4.3399132017359655E-3</v>
      </c>
      <c r="K52" s="12">
        <f t="shared" si="5"/>
        <v>0</v>
      </c>
      <c r="L52" s="12">
        <f t="shared" si="6"/>
        <v>100</v>
      </c>
    </row>
    <row r="53" spans="2:12" x14ac:dyDescent="0.25">
      <c r="B53" s="29">
        <v>44324</v>
      </c>
      <c r="C53" s="12">
        <v>1650.9100000000003</v>
      </c>
      <c r="D53" s="12">
        <v>781.84</v>
      </c>
      <c r="E53" s="12">
        <v>1704.5150000000001</v>
      </c>
      <c r="F53" s="12">
        <v>613.05999999999995</v>
      </c>
      <c r="G53" s="4">
        <v>0</v>
      </c>
      <c r="H53" s="4">
        <v>49</v>
      </c>
      <c r="I53" s="4">
        <v>18920</v>
      </c>
      <c r="J53" s="30">
        <f t="shared" si="4"/>
        <v>2.5898520084566595E-3</v>
      </c>
      <c r="K53" s="12">
        <f t="shared" si="5"/>
        <v>0</v>
      </c>
      <c r="L53" s="12">
        <f t="shared" si="6"/>
        <v>100</v>
      </c>
    </row>
    <row r="54" spans="2:12" x14ac:dyDescent="0.25">
      <c r="B54" s="29">
        <v>44325</v>
      </c>
      <c r="C54" s="12">
        <v>1675.1280000000002</v>
      </c>
      <c r="D54" s="12">
        <v>774.22333333333336</v>
      </c>
      <c r="E54" s="12">
        <v>1776.4850000000001</v>
      </c>
      <c r="F54" s="12">
        <v>620.4</v>
      </c>
      <c r="G54" s="4">
        <v>0</v>
      </c>
      <c r="H54" s="4">
        <v>40</v>
      </c>
      <c r="I54" s="4">
        <v>18289</v>
      </c>
      <c r="J54" s="30">
        <f t="shared" si="4"/>
        <v>2.187107004210181E-3</v>
      </c>
      <c r="K54" s="12">
        <f t="shared" si="5"/>
        <v>0</v>
      </c>
      <c r="L54" s="12">
        <f t="shared" si="6"/>
        <v>100</v>
      </c>
    </row>
    <row r="55" spans="2:12" x14ac:dyDescent="0.25">
      <c r="B55" s="20">
        <v>44326</v>
      </c>
      <c r="C55" s="12">
        <v>1667.798</v>
      </c>
      <c r="D55" s="12">
        <v>777.74000000000012</v>
      </c>
      <c r="E55" s="12">
        <v>1752.8849999999998</v>
      </c>
      <c r="F55" s="12">
        <v>622.11</v>
      </c>
      <c r="G55" s="4">
        <v>0</v>
      </c>
      <c r="H55" s="4">
        <v>59</v>
      </c>
      <c r="I55" s="4">
        <v>18262</v>
      </c>
      <c r="J55" s="30">
        <f t="shared" si="4"/>
        <v>3.2307523819954001E-3</v>
      </c>
      <c r="K55" s="12">
        <f t="shared" si="5"/>
        <v>0</v>
      </c>
      <c r="L55" s="12">
        <f t="shared" si="6"/>
        <v>100</v>
      </c>
    </row>
    <row r="56" spans="2:12" x14ac:dyDescent="0.25">
      <c r="B56" s="20">
        <v>44327</v>
      </c>
      <c r="C56" s="12">
        <v>1686.19</v>
      </c>
      <c r="D56" s="12">
        <v>790.81</v>
      </c>
      <c r="E56" s="12">
        <v>1779.26</v>
      </c>
      <c r="F56" s="12">
        <v>609.85</v>
      </c>
      <c r="G56" s="4">
        <v>0</v>
      </c>
      <c r="H56" s="4">
        <v>69</v>
      </c>
      <c r="I56" s="4">
        <v>17059</v>
      </c>
      <c r="J56" s="30">
        <f t="shared" si="4"/>
        <v>4.0447857435957557E-3</v>
      </c>
      <c r="K56" s="12">
        <f t="shared" si="5"/>
        <v>0</v>
      </c>
      <c r="L56" s="12">
        <f t="shared" si="6"/>
        <v>100</v>
      </c>
    </row>
    <row r="57" spans="2:12" x14ac:dyDescent="0.25">
      <c r="B57" s="20">
        <v>44328</v>
      </c>
      <c r="C57" s="12">
        <v>1683.4459999999999</v>
      </c>
      <c r="D57" s="12">
        <v>778.37</v>
      </c>
      <c r="E57" s="12">
        <v>1791.06</v>
      </c>
      <c r="F57" s="12">
        <v>621.37</v>
      </c>
      <c r="G57" s="4">
        <v>0</v>
      </c>
      <c r="H57" s="4">
        <v>43</v>
      </c>
      <c r="I57" s="4">
        <v>16072</v>
      </c>
      <c r="J57" s="30">
        <f t="shared" si="4"/>
        <v>2.6754604280736687E-3</v>
      </c>
      <c r="K57" s="12">
        <f t="shared" si="5"/>
        <v>0</v>
      </c>
      <c r="L57" s="12">
        <f t="shared" si="6"/>
        <v>100</v>
      </c>
    </row>
    <row r="58" spans="2:12" x14ac:dyDescent="0.25">
      <c r="B58" s="19">
        <v>44329</v>
      </c>
      <c r="C58" s="12">
        <v>1678.2419999999997</v>
      </c>
      <c r="D58" s="12">
        <v>783.08333333333337</v>
      </c>
      <c r="E58" s="12">
        <v>1770.98</v>
      </c>
      <c r="F58" s="12">
        <v>657.1</v>
      </c>
      <c r="G58" s="4">
        <v>0</v>
      </c>
      <c r="H58" s="4">
        <v>42</v>
      </c>
      <c r="I58" s="4">
        <v>8755</v>
      </c>
      <c r="J58" s="30">
        <f t="shared" si="4"/>
        <v>4.7972587093089662E-3</v>
      </c>
      <c r="K58" s="12">
        <f t="shared" si="5"/>
        <v>0</v>
      </c>
      <c r="L58" s="12">
        <f t="shared" si="6"/>
        <v>100</v>
      </c>
    </row>
    <row r="59" spans="2:12" x14ac:dyDescent="0.25">
      <c r="B59" s="19">
        <v>44330</v>
      </c>
      <c r="C59" s="12">
        <v>1695.28</v>
      </c>
      <c r="D59" s="12">
        <v>821.23</v>
      </c>
      <c r="E59" s="12">
        <v>1756.3549999999998</v>
      </c>
      <c r="F59" s="12">
        <v>667.8</v>
      </c>
      <c r="G59" s="4">
        <v>0</v>
      </c>
      <c r="H59" s="4">
        <v>38</v>
      </c>
      <c r="I59" s="4">
        <v>6726</v>
      </c>
      <c r="J59" s="30">
        <f t="shared" si="4"/>
        <v>5.6497175141242938E-3</v>
      </c>
      <c r="K59" s="12">
        <f t="shared" si="5"/>
        <v>0</v>
      </c>
      <c r="L59" s="12">
        <f t="shared" si="6"/>
        <v>100</v>
      </c>
    </row>
    <row r="60" spans="2:12" x14ac:dyDescent="0.25">
      <c r="B60" s="29">
        <v>44331</v>
      </c>
      <c r="C60" s="12">
        <v>1654.2739999999999</v>
      </c>
      <c r="D60" s="12">
        <v>767.80333333333328</v>
      </c>
      <c r="E60" s="12">
        <v>1733.98</v>
      </c>
      <c r="F60" s="12">
        <v>614.86</v>
      </c>
      <c r="G60" s="4">
        <v>0</v>
      </c>
      <c r="H60" s="4">
        <v>54</v>
      </c>
      <c r="I60" s="4">
        <v>19382</v>
      </c>
      <c r="J60" s="30">
        <f t="shared" si="4"/>
        <v>2.786090186771231E-3</v>
      </c>
      <c r="K60" s="12">
        <f t="shared" si="5"/>
        <v>0</v>
      </c>
      <c r="L60" s="12">
        <f t="shared" si="6"/>
        <v>100</v>
      </c>
    </row>
    <row r="61" spans="2:12" x14ac:dyDescent="0.25">
      <c r="B61" s="29">
        <v>44332</v>
      </c>
      <c r="C61" s="12">
        <v>1657.5520000000001</v>
      </c>
      <c r="D61" s="12">
        <v>753.05666666666673</v>
      </c>
      <c r="E61" s="12">
        <v>1764.2950000000001</v>
      </c>
      <c r="F61" s="12">
        <v>614.39</v>
      </c>
      <c r="G61" s="4">
        <v>0</v>
      </c>
      <c r="H61" s="4">
        <v>89</v>
      </c>
      <c r="I61" s="4">
        <v>19567</v>
      </c>
      <c r="J61" s="30">
        <f t="shared" si="4"/>
        <v>4.5484744723258549E-3</v>
      </c>
      <c r="K61" s="12">
        <f t="shared" si="5"/>
        <v>0</v>
      </c>
      <c r="L61" s="12">
        <f t="shared" si="6"/>
        <v>100</v>
      </c>
    </row>
    <row r="62" spans="2:12" x14ac:dyDescent="0.25">
      <c r="B62" s="20">
        <v>44333</v>
      </c>
      <c r="C62" s="12">
        <v>1662.434</v>
      </c>
      <c r="D62" s="12">
        <v>759.22333333333336</v>
      </c>
      <c r="E62" s="12">
        <v>1767.2500000000002</v>
      </c>
      <c r="F62" s="12">
        <v>604.41999999999996</v>
      </c>
      <c r="G62" s="4">
        <v>0</v>
      </c>
      <c r="H62" s="4">
        <v>60</v>
      </c>
      <c r="I62" s="4">
        <v>17185</v>
      </c>
      <c r="J62" s="30">
        <f t="shared" si="4"/>
        <v>3.4914169333721268E-3</v>
      </c>
      <c r="K62" s="12">
        <f t="shared" si="5"/>
        <v>0</v>
      </c>
      <c r="L62" s="12">
        <f t="shared" si="6"/>
        <v>100</v>
      </c>
    </row>
    <row r="63" spans="2:12" x14ac:dyDescent="0.25">
      <c r="B63" s="20">
        <v>44334</v>
      </c>
      <c r="C63" s="12">
        <v>1656.0399999999997</v>
      </c>
      <c r="D63" s="12">
        <v>751.52</v>
      </c>
      <c r="E63" s="12">
        <v>1762.82</v>
      </c>
      <c r="F63" s="12">
        <v>608.56999999999994</v>
      </c>
      <c r="G63" s="4">
        <v>0</v>
      </c>
      <c r="H63" s="4">
        <v>43</v>
      </c>
      <c r="I63" s="4">
        <v>15986</v>
      </c>
      <c r="J63" s="30">
        <f t="shared" si="4"/>
        <v>2.6898536219191792E-3</v>
      </c>
      <c r="K63" s="12">
        <f t="shared" si="5"/>
        <v>0</v>
      </c>
      <c r="L63" s="12">
        <f t="shared" si="6"/>
        <v>100</v>
      </c>
    </row>
    <row r="64" spans="2:12" x14ac:dyDescent="0.25">
      <c r="B64" s="20">
        <v>44335</v>
      </c>
      <c r="C64" s="12">
        <v>1673.4100000000003</v>
      </c>
      <c r="D64" s="12">
        <v>776.38666666666666</v>
      </c>
      <c r="E64" s="12">
        <v>1768.9450000000002</v>
      </c>
      <c r="F64" s="12">
        <v>636.72</v>
      </c>
      <c r="G64" s="4">
        <v>0</v>
      </c>
      <c r="H64" s="4">
        <v>43</v>
      </c>
      <c r="I64" s="4">
        <v>15649</v>
      </c>
      <c r="J64" s="30">
        <f t="shared" si="4"/>
        <v>2.7477794108249727E-3</v>
      </c>
      <c r="K64" s="12">
        <f t="shared" si="5"/>
        <v>0</v>
      </c>
      <c r="L64" s="12">
        <f t="shared" si="6"/>
        <v>100</v>
      </c>
    </row>
    <row r="65" spans="2:12" x14ac:dyDescent="0.25">
      <c r="B65" s="19">
        <v>44336</v>
      </c>
      <c r="C65" s="12">
        <v>1663.9980000000003</v>
      </c>
      <c r="D65" s="12">
        <v>787.44333333333327</v>
      </c>
      <c r="E65" s="12">
        <v>1728.8300000000002</v>
      </c>
      <c r="F65" s="12">
        <v>650.29999999999995</v>
      </c>
      <c r="G65" s="4">
        <v>0</v>
      </c>
      <c r="H65" s="4">
        <v>30</v>
      </c>
      <c r="I65" s="4">
        <v>8511</v>
      </c>
      <c r="J65" s="30">
        <f t="shared" si="4"/>
        <v>3.5248501938667607E-3</v>
      </c>
      <c r="K65" s="12">
        <f t="shared" si="5"/>
        <v>0</v>
      </c>
      <c r="L65" s="12">
        <f t="shared" si="6"/>
        <v>100</v>
      </c>
    </row>
    <row r="66" spans="2:12" x14ac:dyDescent="0.25">
      <c r="B66" s="19">
        <v>44337</v>
      </c>
      <c r="C66" s="12">
        <v>1696.336</v>
      </c>
      <c r="D66" s="12">
        <v>809.82999999999993</v>
      </c>
      <c r="E66" s="12">
        <v>1776.0949999999998</v>
      </c>
      <c r="F66" s="12">
        <v>674.53</v>
      </c>
      <c r="G66" s="4">
        <v>0</v>
      </c>
      <c r="H66" s="4">
        <v>20</v>
      </c>
      <c r="I66" s="4">
        <v>6988</v>
      </c>
      <c r="J66" s="30">
        <f t="shared" si="4"/>
        <v>2.8620492272467086E-3</v>
      </c>
      <c r="K66" s="12">
        <f t="shared" si="5"/>
        <v>0</v>
      </c>
      <c r="L66" s="12">
        <f t="shared" si="6"/>
        <v>100</v>
      </c>
    </row>
    <row r="67" spans="2:12" x14ac:dyDescent="0.25">
      <c r="B67" s="29">
        <v>44338</v>
      </c>
      <c r="C67" s="12">
        <v>1681.2599999999998</v>
      </c>
      <c r="D67" s="12">
        <v>761.6633333333333</v>
      </c>
      <c r="E67" s="12">
        <v>1810.655</v>
      </c>
      <c r="F67" s="12">
        <v>608.61</v>
      </c>
      <c r="G67" s="4">
        <v>0</v>
      </c>
      <c r="H67" s="4">
        <v>51</v>
      </c>
      <c r="I67" s="4">
        <v>18102</v>
      </c>
      <c r="J67" s="30">
        <f t="shared" si="4"/>
        <v>2.8173682466025854E-3</v>
      </c>
      <c r="K67" s="12">
        <f t="shared" si="5"/>
        <v>0</v>
      </c>
      <c r="L67" s="12">
        <f t="shared" si="6"/>
        <v>100</v>
      </c>
    </row>
    <row r="68" spans="2:12" x14ac:dyDescent="0.25">
      <c r="B68" s="29">
        <v>44339</v>
      </c>
      <c r="C68" s="12">
        <v>1667.502</v>
      </c>
      <c r="D68" s="12">
        <v>767.46333333333348</v>
      </c>
      <c r="E68" s="12">
        <v>1767.56</v>
      </c>
      <c r="F68" s="12">
        <v>604.97</v>
      </c>
      <c r="G68" s="4">
        <v>0</v>
      </c>
      <c r="H68" s="4">
        <v>42</v>
      </c>
      <c r="I68" s="4">
        <v>16019</v>
      </c>
      <c r="J68" s="30">
        <f t="shared" si="4"/>
        <v>2.6218865097696487E-3</v>
      </c>
      <c r="K68" s="12">
        <f t="shared" si="5"/>
        <v>0</v>
      </c>
      <c r="L68" s="12">
        <f t="shared" si="6"/>
        <v>100</v>
      </c>
    </row>
    <row r="69" spans="2:12" x14ac:dyDescent="0.25">
      <c r="B69" s="20">
        <v>44340</v>
      </c>
      <c r="C69" s="12">
        <v>1682.932</v>
      </c>
      <c r="D69" s="12">
        <v>776.87333333333333</v>
      </c>
      <c r="E69" s="12">
        <v>1792.02</v>
      </c>
      <c r="F69" s="12">
        <v>612.39</v>
      </c>
      <c r="G69" s="4">
        <v>0</v>
      </c>
      <c r="H69" s="4">
        <v>41</v>
      </c>
      <c r="I69" s="4">
        <v>16071</v>
      </c>
      <c r="J69" s="30">
        <f t="shared" si="4"/>
        <v>2.5511791425549125E-3</v>
      </c>
      <c r="K69" s="12">
        <f t="shared" si="5"/>
        <v>0</v>
      </c>
      <c r="L69" s="12">
        <f t="shared" si="6"/>
        <v>100</v>
      </c>
    </row>
    <row r="70" spans="2:12" x14ac:dyDescent="0.25">
      <c r="B70" s="20">
        <v>44341</v>
      </c>
      <c r="C70" s="12">
        <v>1683.3700000000001</v>
      </c>
      <c r="D70" s="12">
        <v>777.62333333333333</v>
      </c>
      <c r="E70" s="12">
        <v>1791.99</v>
      </c>
      <c r="F70" s="12">
        <v>608.79999999999995</v>
      </c>
      <c r="G70" s="4">
        <v>0</v>
      </c>
      <c r="H70" s="4">
        <v>68</v>
      </c>
      <c r="I70" s="4">
        <v>15812</v>
      </c>
      <c r="J70" s="30">
        <f t="shared" si="4"/>
        <v>4.3005312420946115E-3</v>
      </c>
      <c r="K70" s="12">
        <f t="shared" si="5"/>
        <v>0</v>
      </c>
      <c r="L70" s="12">
        <f t="shared" si="6"/>
        <v>100</v>
      </c>
    </row>
    <row r="71" spans="2:12" x14ac:dyDescent="0.25">
      <c r="B71" s="20">
        <v>44342</v>
      </c>
      <c r="C71" s="12">
        <v>1685.9560000000001</v>
      </c>
      <c r="D71" s="12">
        <v>782.98333333333346</v>
      </c>
      <c r="E71" s="12">
        <v>1790.415</v>
      </c>
      <c r="F71" s="12">
        <v>617.87</v>
      </c>
      <c r="G71" s="4">
        <v>0</v>
      </c>
      <c r="H71" s="4">
        <v>39</v>
      </c>
      <c r="I71" s="4">
        <v>16729</v>
      </c>
      <c r="J71" s="30">
        <f t="shared" si="4"/>
        <v>2.3312810090262417E-3</v>
      </c>
      <c r="K71" s="12">
        <f t="shared" si="5"/>
        <v>0</v>
      </c>
      <c r="L71" s="12">
        <f t="shared" si="6"/>
        <v>100</v>
      </c>
    </row>
    <row r="72" spans="2:12" x14ac:dyDescent="0.25">
      <c r="B72" s="19">
        <v>44343</v>
      </c>
      <c r="C72" s="12">
        <v>1673.336</v>
      </c>
      <c r="D72" s="12">
        <v>774.00333333333344</v>
      </c>
      <c r="E72" s="12">
        <v>1772.335</v>
      </c>
      <c r="F72" s="12">
        <v>637.75</v>
      </c>
      <c r="G72" s="4">
        <v>0</v>
      </c>
      <c r="H72" s="4">
        <v>29</v>
      </c>
      <c r="I72" s="4">
        <v>8156</v>
      </c>
      <c r="J72" s="30">
        <f t="shared" si="4"/>
        <v>3.5556645414418831E-3</v>
      </c>
      <c r="K72" s="12">
        <f t="shared" si="5"/>
        <v>0</v>
      </c>
      <c r="L72" s="12">
        <f t="shared" si="6"/>
        <v>100</v>
      </c>
    </row>
    <row r="73" spans="2:12" x14ac:dyDescent="0.25">
      <c r="B73" s="19">
        <v>44344</v>
      </c>
      <c r="C73" s="12">
        <v>1678.15</v>
      </c>
      <c r="D73" s="12">
        <v>780.89666666666687</v>
      </c>
      <c r="E73" s="12">
        <v>1774.03</v>
      </c>
      <c r="F73" s="12">
        <v>662.84</v>
      </c>
      <c r="G73" s="4">
        <v>0</v>
      </c>
      <c r="H73" s="4">
        <v>29</v>
      </c>
      <c r="I73" s="4">
        <v>7151</v>
      </c>
      <c r="J73" s="30">
        <f t="shared" si="4"/>
        <v>4.0553768703677807E-3</v>
      </c>
      <c r="K73" s="12">
        <f t="shared" si="5"/>
        <v>0</v>
      </c>
      <c r="L73" s="12">
        <f t="shared" si="6"/>
        <v>100</v>
      </c>
    </row>
    <row r="74" spans="2:12" x14ac:dyDescent="0.25">
      <c r="B74" s="29">
        <v>44345</v>
      </c>
      <c r="C74" s="12">
        <v>1598.008</v>
      </c>
      <c r="D74" s="12">
        <v>743.40666666666664</v>
      </c>
      <c r="E74" s="12">
        <v>1629.9099999999999</v>
      </c>
      <c r="F74" s="12">
        <v>605.79999999999995</v>
      </c>
      <c r="G74" s="4">
        <v>0</v>
      </c>
      <c r="H74" s="4">
        <v>62</v>
      </c>
      <c r="I74" s="4">
        <v>18755</v>
      </c>
      <c r="J74" s="30">
        <f t="shared" si="4"/>
        <v>3.3057851239669421E-3</v>
      </c>
      <c r="K74" s="12">
        <f t="shared" si="5"/>
        <v>0</v>
      </c>
      <c r="L74" s="12">
        <f t="shared" si="6"/>
        <v>100</v>
      </c>
    </row>
    <row r="75" spans="2:12" x14ac:dyDescent="0.25">
      <c r="B75" s="29">
        <v>44346</v>
      </c>
      <c r="C75" s="12">
        <v>1533.4380000000001</v>
      </c>
      <c r="D75" s="12">
        <v>717.85333333333335</v>
      </c>
      <c r="E75" s="12">
        <v>1506.8150000000001</v>
      </c>
      <c r="F75" s="12">
        <v>597.91</v>
      </c>
      <c r="G75" s="4">
        <v>0</v>
      </c>
      <c r="H75" s="4">
        <v>69</v>
      </c>
      <c r="I75" s="4">
        <v>18481</v>
      </c>
      <c r="J75" s="30">
        <f t="shared" ref="J75:J76" si="7">H75/I75</f>
        <v>3.7335642010713705E-3</v>
      </c>
      <c r="K75" s="12">
        <f t="shared" ref="K75:K76" si="8">G75/86400000</f>
        <v>0</v>
      </c>
      <c r="L75" s="12">
        <f t="shared" ref="L75:L76" si="9">100-K75</f>
        <v>100</v>
      </c>
    </row>
    <row r="76" spans="2:12" x14ac:dyDescent="0.25">
      <c r="B76" s="20">
        <v>44347</v>
      </c>
      <c r="C76" s="12">
        <v>1559.252</v>
      </c>
      <c r="D76" s="12">
        <v>733.96999999999991</v>
      </c>
      <c r="E76" s="12">
        <v>1547.175</v>
      </c>
      <c r="F76" s="12">
        <v>620.13</v>
      </c>
      <c r="G76" s="4">
        <v>1200000</v>
      </c>
      <c r="H76" s="4">
        <v>73</v>
      </c>
      <c r="I76" s="4">
        <v>19093</v>
      </c>
      <c r="J76" s="30">
        <f t="shared" si="7"/>
        <v>3.8233907714869324E-3</v>
      </c>
      <c r="K76" s="12">
        <f t="shared" si="8"/>
        <v>1.3888888888888888E-2</v>
      </c>
      <c r="L76" s="12">
        <f t="shared" si="9"/>
        <v>99.986111111111114</v>
      </c>
    </row>
    <row r="77" spans="2:12" x14ac:dyDescent="0.25">
      <c r="B77" s="14" t="s">
        <v>2</v>
      </c>
      <c r="C77" s="15">
        <v>257211.01</v>
      </c>
      <c r="D77" s="15">
        <v>71485.13</v>
      </c>
      <c r="E77" s="15">
        <v>108225.88</v>
      </c>
      <c r="F77" s="15">
        <v>19397.669999999998</v>
      </c>
      <c r="G77" s="15">
        <f t="shared" ref="G77" si="10">SUM(G46:G76)</f>
        <v>1200000</v>
      </c>
      <c r="H77" s="15">
        <v>1561</v>
      </c>
      <c r="I77" s="15">
        <v>467374</v>
      </c>
      <c r="J77" s="28" t="s">
        <v>34</v>
      </c>
      <c r="K77" s="16" t="s">
        <v>34</v>
      </c>
      <c r="L77" s="16" t="s">
        <v>34</v>
      </c>
    </row>
    <row r="78" spans="2:12" ht="25.5" x14ac:dyDescent="0.25">
      <c r="B78" s="18" t="s">
        <v>3</v>
      </c>
      <c r="C78" s="17">
        <v>1659.4258709677424</v>
      </c>
      <c r="D78" s="17">
        <v>768.65731182795696</v>
      </c>
      <c r="E78" s="17">
        <v>1745.5787096774191</v>
      </c>
      <c r="F78" s="17">
        <v>625.73129032258055</v>
      </c>
      <c r="G78" s="17">
        <f t="shared" ref="G78:L78" si="11">AVERAGE(G46:G76)</f>
        <v>38709.677419354841</v>
      </c>
      <c r="H78" s="17">
        <v>50.354838709677416</v>
      </c>
      <c r="I78" s="17">
        <v>15076.58064516129</v>
      </c>
      <c r="J78" s="31">
        <f t="shared" si="11"/>
        <v>3.4543095321549846E-3</v>
      </c>
      <c r="K78" s="17">
        <f t="shared" si="11"/>
        <v>4.4802867383512545E-4</v>
      </c>
      <c r="L78" s="17">
        <f t="shared" si="11"/>
        <v>99.99955197132617</v>
      </c>
    </row>
    <row r="81" spans="2:12" hidden="1" x14ac:dyDescent="0.25">
      <c r="B81" s="1" t="s">
        <v>35</v>
      </c>
      <c r="C81" s="10">
        <v>1</v>
      </c>
      <c r="D81" s="10">
        <v>2</v>
      </c>
      <c r="E81" s="10">
        <v>3</v>
      </c>
      <c r="F81" s="10">
        <v>4</v>
      </c>
      <c r="G81" s="10">
        <v>5</v>
      </c>
      <c r="H81" s="10">
        <v>6</v>
      </c>
      <c r="I81" s="10">
        <v>7</v>
      </c>
      <c r="J81" s="10">
        <v>8</v>
      </c>
      <c r="K81" s="10">
        <v>9</v>
      </c>
      <c r="L81" s="10">
        <v>10</v>
      </c>
    </row>
    <row r="82" spans="2:12" hidden="1" x14ac:dyDescent="0.25">
      <c r="B82" s="1" t="s">
        <v>35</v>
      </c>
      <c r="C82" s="10">
        <v>1</v>
      </c>
      <c r="D82" s="10"/>
      <c r="E82" s="10"/>
      <c r="F82" s="10"/>
      <c r="G82" s="10">
        <v>2</v>
      </c>
      <c r="H82" s="10">
        <v>3</v>
      </c>
      <c r="I82" s="10">
        <v>4</v>
      </c>
      <c r="J82" s="10">
        <v>5</v>
      </c>
      <c r="K82" s="10">
        <v>6</v>
      </c>
      <c r="L82" s="10">
        <v>7</v>
      </c>
    </row>
    <row r="83" spans="2:12" ht="25.5" x14ac:dyDescent="0.25">
      <c r="B83" s="5" t="s">
        <v>7</v>
      </c>
      <c r="C83" s="2" t="s">
        <v>44</v>
      </c>
      <c r="D83" s="35" t="s">
        <v>42</v>
      </c>
      <c r="E83" s="36"/>
      <c r="F83" s="37"/>
      <c r="G83" s="35" t="s">
        <v>44</v>
      </c>
      <c r="H83" s="36"/>
      <c r="I83" s="36"/>
      <c r="J83" s="36"/>
      <c r="K83" s="36"/>
      <c r="L83" s="37"/>
    </row>
    <row r="84" spans="2:12" ht="48" x14ac:dyDescent="0.25">
      <c r="B84" s="6" t="s">
        <v>13</v>
      </c>
      <c r="C84" s="8"/>
      <c r="D84" s="9" t="s">
        <v>38</v>
      </c>
      <c r="E84" s="9" t="s">
        <v>39</v>
      </c>
      <c r="F84" s="9" t="s">
        <v>40</v>
      </c>
      <c r="G84" s="9"/>
      <c r="H84" s="9" t="s">
        <v>36</v>
      </c>
      <c r="I84" s="9" t="s">
        <v>15</v>
      </c>
      <c r="J84" s="9" t="s">
        <v>22</v>
      </c>
      <c r="K84" s="9" t="s">
        <v>23</v>
      </c>
      <c r="L84" s="9" t="s">
        <v>24</v>
      </c>
    </row>
    <row r="85" spans="2:12" x14ac:dyDescent="0.25">
      <c r="B85" s="3" t="s">
        <v>1</v>
      </c>
      <c r="C85" s="11" t="s">
        <v>25</v>
      </c>
      <c r="D85" s="11" t="s">
        <v>25</v>
      </c>
      <c r="E85" s="11" t="s">
        <v>25</v>
      </c>
      <c r="F85" s="11" t="s">
        <v>25</v>
      </c>
      <c r="G85" s="11" t="s">
        <v>26</v>
      </c>
      <c r="H85" s="11" t="s">
        <v>28</v>
      </c>
      <c r="I85" s="11" t="s">
        <v>27</v>
      </c>
      <c r="J85" s="11" t="s">
        <v>30</v>
      </c>
      <c r="K85" s="11" t="s">
        <v>32</v>
      </c>
      <c r="L85" s="11" t="s">
        <v>33</v>
      </c>
    </row>
    <row r="86" spans="2:12" x14ac:dyDescent="0.25">
      <c r="B86" s="20">
        <v>44348</v>
      </c>
      <c r="C86" s="12">
        <v>1535.28</v>
      </c>
      <c r="D86" s="12">
        <v>717.99666666666656</v>
      </c>
      <c r="E86" s="12">
        <v>1511.2049999999999</v>
      </c>
      <c r="F86" s="12">
        <v>618.63</v>
      </c>
      <c r="G86" s="4">
        <v>0</v>
      </c>
      <c r="H86" s="4">
        <v>78</v>
      </c>
      <c r="I86" s="4">
        <v>20189</v>
      </c>
      <c r="J86" s="30">
        <f>H86/I86</f>
        <v>3.8634900193174502E-3</v>
      </c>
      <c r="K86" s="12">
        <f>G86/86400000</f>
        <v>0</v>
      </c>
      <c r="L86" s="12">
        <f>100-K86</f>
        <v>100</v>
      </c>
    </row>
    <row r="87" spans="2:12" x14ac:dyDescent="0.25">
      <c r="B87" s="20">
        <v>44349</v>
      </c>
      <c r="C87" s="12">
        <v>1559.252</v>
      </c>
      <c r="D87" s="12">
        <v>730.43666666666661</v>
      </c>
      <c r="E87" s="12">
        <v>1552.4749999999999</v>
      </c>
      <c r="F87" s="12">
        <v>645.12</v>
      </c>
      <c r="G87" s="4">
        <v>0</v>
      </c>
      <c r="H87" s="4">
        <v>54</v>
      </c>
      <c r="I87" s="4">
        <v>9517</v>
      </c>
      <c r="J87" s="30">
        <f t="shared" ref="J87:J115" si="12">H87/I87</f>
        <v>5.6740569507197644E-3</v>
      </c>
      <c r="K87" s="12">
        <f t="shared" ref="K87:K115" si="13">G87/86400000</f>
        <v>0</v>
      </c>
      <c r="L87" s="12">
        <f t="shared" ref="L87:L115" si="14">100-K87</f>
        <v>100</v>
      </c>
    </row>
    <row r="88" spans="2:12" x14ac:dyDescent="0.25">
      <c r="B88" s="19">
        <v>44350</v>
      </c>
      <c r="C88" s="12">
        <v>1577.3520000000003</v>
      </c>
      <c r="D88" s="12">
        <v>733.17000000000007</v>
      </c>
      <c r="E88" s="12">
        <v>1593.625</v>
      </c>
      <c r="F88" s="12">
        <v>662.36</v>
      </c>
      <c r="G88" s="4">
        <v>0</v>
      </c>
      <c r="H88" s="4">
        <v>30</v>
      </c>
      <c r="I88" s="4">
        <v>7746</v>
      </c>
      <c r="J88" s="30">
        <f t="shared" si="12"/>
        <v>3.8729666924864447E-3</v>
      </c>
      <c r="K88" s="12">
        <f t="shared" si="13"/>
        <v>0</v>
      </c>
      <c r="L88" s="12">
        <f t="shared" si="14"/>
        <v>100</v>
      </c>
    </row>
    <row r="89" spans="2:12" x14ac:dyDescent="0.25">
      <c r="B89" s="19">
        <v>44351</v>
      </c>
      <c r="C89" s="12">
        <v>1557.3020000000001</v>
      </c>
      <c r="D89" s="12">
        <v>743.00666666666666</v>
      </c>
      <c r="E89" s="12">
        <v>1528.7449999999999</v>
      </c>
      <c r="F89" s="12">
        <v>680.9</v>
      </c>
      <c r="G89" s="4">
        <v>0</v>
      </c>
      <c r="H89" s="4">
        <v>62</v>
      </c>
      <c r="I89" s="4">
        <v>7437</v>
      </c>
      <c r="J89" s="30">
        <f t="shared" si="12"/>
        <v>8.3366949038590835E-3</v>
      </c>
      <c r="K89" s="12">
        <f t="shared" si="13"/>
        <v>0</v>
      </c>
      <c r="L89" s="12">
        <f t="shared" si="14"/>
        <v>100</v>
      </c>
    </row>
    <row r="90" spans="2:12" x14ac:dyDescent="0.25">
      <c r="B90" s="29">
        <v>44352</v>
      </c>
      <c r="C90" s="12">
        <v>1535.7059999999997</v>
      </c>
      <c r="D90" s="12">
        <v>720.10666666666668</v>
      </c>
      <c r="E90" s="12">
        <v>1509.105</v>
      </c>
      <c r="F90" s="12">
        <v>611.33000000000004</v>
      </c>
      <c r="G90" s="4">
        <v>0</v>
      </c>
      <c r="H90" s="4">
        <v>85</v>
      </c>
      <c r="I90" s="4">
        <v>23418</v>
      </c>
      <c r="J90" s="30">
        <f t="shared" si="12"/>
        <v>3.6296865658894868E-3</v>
      </c>
      <c r="K90" s="12">
        <f t="shared" si="13"/>
        <v>0</v>
      </c>
      <c r="L90" s="12">
        <f t="shared" si="14"/>
        <v>100</v>
      </c>
    </row>
    <row r="91" spans="2:12" x14ac:dyDescent="0.25">
      <c r="B91" s="29">
        <v>44353</v>
      </c>
      <c r="C91" s="12">
        <v>1552.038</v>
      </c>
      <c r="D91" s="12">
        <v>722.59333333333336</v>
      </c>
      <c r="E91" s="12">
        <v>1546.2049999999999</v>
      </c>
      <c r="F91" s="12">
        <v>620.15</v>
      </c>
      <c r="G91" s="4">
        <v>0</v>
      </c>
      <c r="H91" s="4">
        <v>74</v>
      </c>
      <c r="I91" s="4">
        <v>20086</v>
      </c>
      <c r="J91" s="30">
        <f t="shared" si="12"/>
        <v>3.6841581200836404E-3</v>
      </c>
      <c r="K91" s="12">
        <f t="shared" si="13"/>
        <v>0</v>
      </c>
      <c r="L91" s="12">
        <f t="shared" si="14"/>
        <v>100</v>
      </c>
    </row>
    <row r="92" spans="2:12" x14ac:dyDescent="0.25">
      <c r="B92" s="29">
        <v>44354</v>
      </c>
      <c r="C92" s="12">
        <v>1546.9059999999999</v>
      </c>
      <c r="D92" s="12">
        <v>725.36333333333334</v>
      </c>
      <c r="E92" s="12">
        <v>1529.22</v>
      </c>
      <c r="F92" s="12">
        <v>612.44000000000005</v>
      </c>
      <c r="G92" s="4">
        <v>0</v>
      </c>
      <c r="H92" s="4">
        <v>63</v>
      </c>
      <c r="I92" s="4">
        <v>18020</v>
      </c>
      <c r="J92" s="30">
        <f t="shared" si="12"/>
        <v>3.4961154273029965E-3</v>
      </c>
      <c r="K92" s="12">
        <f t="shared" si="13"/>
        <v>0</v>
      </c>
      <c r="L92" s="12">
        <f t="shared" si="14"/>
        <v>100</v>
      </c>
    </row>
    <row r="93" spans="2:12" x14ac:dyDescent="0.25">
      <c r="B93" s="29">
        <v>44355</v>
      </c>
      <c r="C93" s="12">
        <v>1561.2660000000001</v>
      </c>
      <c r="D93" s="12">
        <v>725.09333333333325</v>
      </c>
      <c r="E93" s="12">
        <v>1565.5250000000001</v>
      </c>
      <c r="F93" s="12">
        <v>630.16</v>
      </c>
      <c r="G93" s="4">
        <v>0</v>
      </c>
      <c r="H93" s="4">
        <v>71</v>
      </c>
      <c r="I93" s="4">
        <v>17557</v>
      </c>
      <c r="J93" s="30">
        <f t="shared" si="12"/>
        <v>4.0439710656718121E-3</v>
      </c>
      <c r="K93" s="12">
        <f t="shared" si="13"/>
        <v>0</v>
      </c>
      <c r="L93" s="12">
        <f t="shared" si="14"/>
        <v>100</v>
      </c>
    </row>
    <row r="94" spans="2:12" x14ac:dyDescent="0.25">
      <c r="B94" s="29">
        <v>44356</v>
      </c>
      <c r="C94" s="12">
        <v>1533.6320000000001</v>
      </c>
      <c r="D94" s="12">
        <v>723.74333333333334</v>
      </c>
      <c r="E94" s="12">
        <v>1498.4649999999999</v>
      </c>
      <c r="F94" s="12">
        <v>623.27</v>
      </c>
      <c r="G94" s="4">
        <v>0</v>
      </c>
      <c r="H94" s="4">
        <v>93</v>
      </c>
      <c r="I94" s="4">
        <v>16949</v>
      </c>
      <c r="J94" s="30">
        <f t="shared" si="12"/>
        <v>5.4870493834444506E-3</v>
      </c>
      <c r="K94" s="12">
        <f t="shared" si="13"/>
        <v>0</v>
      </c>
      <c r="L94" s="12">
        <f t="shared" si="14"/>
        <v>100</v>
      </c>
    </row>
    <row r="95" spans="2:12" x14ac:dyDescent="0.25">
      <c r="B95" s="19">
        <v>44357</v>
      </c>
      <c r="C95" s="12">
        <v>1565.184</v>
      </c>
      <c r="D95" s="12">
        <v>744.54666666666674</v>
      </c>
      <c r="E95" s="12">
        <v>1546.1399999999999</v>
      </c>
      <c r="F95" s="12">
        <v>666.56</v>
      </c>
      <c r="G95" s="4">
        <v>0</v>
      </c>
      <c r="H95" s="4">
        <v>27</v>
      </c>
      <c r="I95" s="4">
        <v>8933</v>
      </c>
      <c r="J95" s="30">
        <f t="shared" si="12"/>
        <v>3.0225008395835667E-3</v>
      </c>
      <c r="K95" s="12">
        <f t="shared" si="13"/>
        <v>0</v>
      </c>
      <c r="L95" s="12">
        <f t="shared" si="14"/>
        <v>100</v>
      </c>
    </row>
    <row r="96" spans="2:12" x14ac:dyDescent="0.25">
      <c r="B96" s="19">
        <v>44358</v>
      </c>
      <c r="C96" s="12">
        <v>1566.3920000000001</v>
      </c>
      <c r="D96" s="12">
        <v>753.6</v>
      </c>
      <c r="E96" s="12">
        <v>1535.5800000000002</v>
      </c>
      <c r="F96" s="12">
        <v>689.35</v>
      </c>
      <c r="G96" s="4">
        <v>0</v>
      </c>
      <c r="H96" s="4">
        <v>15</v>
      </c>
      <c r="I96" s="4">
        <v>7094</v>
      </c>
      <c r="J96" s="30">
        <f t="shared" si="12"/>
        <v>2.11446292641669E-3</v>
      </c>
      <c r="K96" s="12">
        <f t="shared" si="13"/>
        <v>0</v>
      </c>
      <c r="L96" s="12">
        <f t="shared" si="14"/>
        <v>100</v>
      </c>
    </row>
    <row r="97" spans="2:12" x14ac:dyDescent="0.25">
      <c r="B97" s="29">
        <v>44359</v>
      </c>
      <c r="C97" s="12">
        <v>1550.636</v>
      </c>
      <c r="D97" s="12">
        <v>727.48</v>
      </c>
      <c r="E97" s="12">
        <v>1535.3700000000001</v>
      </c>
      <c r="F97" s="12">
        <v>617.93000000000006</v>
      </c>
      <c r="G97" s="4">
        <v>0</v>
      </c>
      <c r="H97" s="4">
        <v>51</v>
      </c>
      <c r="I97" s="4">
        <v>20708</v>
      </c>
      <c r="J97" s="30">
        <f t="shared" si="12"/>
        <v>2.4628163028781146E-3</v>
      </c>
      <c r="K97" s="12">
        <f t="shared" si="13"/>
        <v>0</v>
      </c>
      <c r="L97" s="12">
        <f t="shared" si="14"/>
        <v>100</v>
      </c>
    </row>
    <row r="98" spans="2:12" x14ac:dyDescent="0.25">
      <c r="B98" s="29">
        <v>44360</v>
      </c>
      <c r="C98" s="12">
        <v>1530.4839999999999</v>
      </c>
      <c r="D98" s="12">
        <v>716.81666666666661</v>
      </c>
      <c r="E98" s="12">
        <v>1500.9850000000001</v>
      </c>
      <c r="F98" s="12">
        <v>607.81999999999994</v>
      </c>
      <c r="G98" s="4">
        <v>0</v>
      </c>
      <c r="H98" s="4">
        <v>62</v>
      </c>
      <c r="I98" s="4">
        <v>20084</v>
      </c>
      <c r="J98" s="30">
        <f t="shared" si="12"/>
        <v>3.0870344552877912E-3</v>
      </c>
      <c r="K98" s="12">
        <f t="shared" si="13"/>
        <v>0</v>
      </c>
      <c r="L98" s="12">
        <f t="shared" si="14"/>
        <v>100</v>
      </c>
    </row>
    <row r="99" spans="2:12" x14ac:dyDescent="0.25">
      <c r="B99" s="29">
        <v>44361</v>
      </c>
      <c r="C99" s="12">
        <v>1554.0279999999998</v>
      </c>
      <c r="D99" s="12">
        <v>724.30333333333328</v>
      </c>
      <c r="E99" s="12">
        <v>1548.615</v>
      </c>
      <c r="F99" s="12">
        <v>615.80999999999995</v>
      </c>
      <c r="G99" s="4">
        <v>0</v>
      </c>
      <c r="H99" s="4">
        <v>68</v>
      </c>
      <c r="I99" s="4">
        <v>19152</v>
      </c>
      <c r="J99" s="30">
        <f t="shared" si="12"/>
        <v>3.5505430242272346E-3</v>
      </c>
      <c r="K99" s="12">
        <f t="shared" si="13"/>
        <v>0</v>
      </c>
      <c r="L99" s="12">
        <f t="shared" si="14"/>
        <v>100</v>
      </c>
    </row>
    <row r="100" spans="2:12" x14ac:dyDescent="0.25">
      <c r="B100" s="29">
        <v>44362</v>
      </c>
      <c r="C100" s="12">
        <v>1548.1179999999999</v>
      </c>
      <c r="D100" s="12">
        <v>724.58666666666659</v>
      </c>
      <c r="E100" s="12">
        <v>1533.415</v>
      </c>
      <c r="F100" s="12">
        <v>617.62</v>
      </c>
      <c r="G100" s="4">
        <v>0</v>
      </c>
      <c r="H100" s="4">
        <v>141</v>
      </c>
      <c r="I100" s="4">
        <v>20042</v>
      </c>
      <c r="J100" s="30">
        <f t="shared" si="12"/>
        <v>7.0352260253467719E-3</v>
      </c>
      <c r="K100" s="12">
        <f t="shared" si="13"/>
        <v>0</v>
      </c>
      <c r="L100" s="12">
        <f t="shared" si="14"/>
        <v>100</v>
      </c>
    </row>
    <row r="101" spans="2:12" x14ac:dyDescent="0.25">
      <c r="B101" s="29">
        <v>44363</v>
      </c>
      <c r="C101" s="12">
        <v>1543.5339999999999</v>
      </c>
      <c r="D101" s="12">
        <v>713.35333333333335</v>
      </c>
      <c r="E101" s="12">
        <v>1538.8049999999998</v>
      </c>
      <c r="F101" s="12">
        <v>617.89</v>
      </c>
      <c r="G101" s="4">
        <v>0</v>
      </c>
      <c r="H101" s="4">
        <v>113</v>
      </c>
      <c r="I101" s="4">
        <v>17276</v>
      </c>
      <c r="J101" s="30">
        <f t="shared" si="12"/>
        <v>6.5408659411900901E-3</v>
      </c>
      <c r="K101" s="12">
        <f t="shared" si="13"/>
        <v>0</v>
      </c>
      <c r="L101" s="12">
        <f t="shared" si="14"/>
        <v>100</v>
      </c>
    </row>
    <row r="102" spans="2:12" x14ac:dyDescent="0.25">
      <c r="B102" s="19">
        <v>44364</v>
      </c>
      <c r="C102" s="12">
        <v>1578.4100000000003</v>
      </c>
      <c r="D102" s="12">
        <v>749.87333333333333</v>
      </c>
      <c r="E102" s="12">
        <v>1571.2150000000001</v>
      </c>
      <c r="F102" s="12">
        <v>666.13</v>
      </c>
      <c r="G102" s="4">
        <v>0</v>
      </c>
      <c r="H102" s="4">
        <v>20</v>
      </c>
      <c r="I102" s="4">
        <v>9120</v>
      </c>
      <c r="J102" s="30">
        <f t="shared" si="12"/>
        <v>2.1929824561403508E-3</v>
      </c>
      <c r="K102" s="12">
        <f t="shared" si="13"/>
        <v>0</v>
      </c>
      <c r="L102" s="12">
        <f t="shared" si="14"/>
        <v>100</v>
      </c>
    </row>
    <row r="103" spans="2:12" x14ac:dyDescent="0.25">
      <c r="B103" s="19">
        <v>44365</v>
      </c>
      <c r="C103" s="12">
        <v>1574.904</v>
      </c>
      <c r="D103" s="12">
        <v>774.57</v>
      </c>
      <c r="E103" s="12">
        <v>1525.405</v>
      </c>
      <c r="F103" s="12">
        <v>732.31</v>
      </c>
      <c r="G103" s="4">
        <v>0</v>
      </c>
      <c r="H103" s="4">
        <v>38</v>
      </c>
      <c r="I103" s="4">
        <v>6883</v>
      </c>
      <c r="J103" s="30">
        <f t="shared" si="12"/>
        <v>5.5208484672381233E-3</v>
      </c>
      <c r="K103" s="12">
        <f t="shared" si="13"/>
        <v>0</v>
      </c>
      <c r="L103" s="12">
        <f t="shared" si="14"/>
        <v>100</v>
      </c>
    </row>
    <row r="104" spans="2:12" x14ac:dyDescent="0.25">
      <c r="B104" s="29">
        <v>44366</v>
      </c>
      <c r="C104" s="12">
        <v>1533.6420000000001</v>
      </c>
      <c r="D104" s="12">
        <v>716.18</v>
      </c>
      <c r="E104" s="12">
        <v>1509.835</v>
      </c>
      <c r="F104" s="12">
        <v>626.54</v>
      </c>
      <c r="G104" s="4">
        <v>0</v>
      </c>
      <c r="H104" s="4">
        <v>75</v>
      </c>
      <c r="I104" s="4">
        <v>19865</v>
      </c>
      <c r="J104" s="30">
        <f t="shared" si="12"/>
        <v>3.7754845205134661E-3</v>
      </c>
      <c r="K104" s="12">
        <f t="shared" si="13"/>
        <v>0</v>
      </c>
      <c r="L104" s="12">
        <f t="shared" si="14"/>
        <v>100</v>
      </c>
    </row>
    <row r="105" spans="2:12" x14ac:dyDescent="0.25">
      <c r="B105" s="29">
        <v>44367</v>
      </c>
      <c r="C105" s="12">
        <v>1511.9540000000002</v>
      </c>
      <c r="D105" s="12">
        <v>706.73333333333323</v>
      </c>
      <c r="E105" s="12">
        <v>1469.7849999999999</v>
      </c>
      <c r="F105" s="12">
        <v>618.14</v>
      </c>
      <c r="G105" s="4">
        <v>0</v>
      </c>
      <c r="H105" s="4">
        <v>48</v>
      </c>
      <c r="I105" s="4">
        <v>18708</v>
      </c>
      <c r="J105" s="30">
        <f t="shared" si="12"/>
        <v>2.5657472738935213E-3</v>
      </c>
      <c r="K105" s="12">
        <f t="shared" si="13"/>
        <v>0</v>
      </c>
      <c r="L105" s="12">
        <f t="shared" si="14"/>
        <v>100</v>
      </c>
    </row>
    <row r="106" spans="2:12" x14ac:dyDescent="0.25">
      <c r="B106" s="29">
        <v>44368</v>
      </c>
      <c r="C106" s="12">
        <v>1521.9940000000001</v>
      </c>
      <c r="D106" s="12">
        <v>707.89666666666665</v>
      </c>
      <c r="E106" s="12">
        <v>1493.1399999999999</v>
      </c>
      <c r="F106" s="12">
        <v>602.14</v>
      </c>
      <c r="G106" s="4">
        <v>0</v>
      </c>
      <c r="H106" s="4">
        <v>62</v>
      </c>
      <c r="I106" s="4">
        <v>17817</v>
      </c>
      <c r="J106" s="30">
        <f t="shared" si="12"/>
        <v>3.479822641297637E-3</v>
      </c>
      <c r="K106" s="12">
        <f t="shared" si="13"/>
        <v>0</v>
      </c>
      <c r="L106" s="12">
        <f t="shared" si="14"/>
        <v>100</v>
      </c>
    </row>
    <row r="107" spans="2:12" x14ac:dyDescent="0.25">
      <c r="B107" s="29">
        <v>44369</v>
      </c>
      <c r="C107" s="12">
        <v>1529.92</v>
      </c>
      <c r="D107" s="12">
        <v>701.91666666666663</v>
      </c>
      <c r="E107" s="12">
        <v>1521.9250000000002</v>
      </c>
      <c r="F107" s="12">
        <v>604.98</v>
      </c>
      <c r="G107" s="4">
        <v>0</v>
      </c>
      <c r="H107" s="4">
        <v>60</v>
      </c>
      <c r="I107" s="4">
        <v>15570</v>
      </c>
      <c r="J107" s="30">
        <f t="shared" si="12"/>
        <v>3.8535645472061657E-3</v>
      </c>
      <c r="K107" s="12">
        <f t="shared" si="13"/>
        <v>0</v>
      </c>
      <c r="L107" s="12">
        <f t="shared" si="14"/>
        <v>100</v>
      </c>
    </row>
    <row r="108" spans="2:12" x14ac:dyDescent="0.25">
      <c r="B108" s="29">
        <v>44370</v>
      </c>
      <c r="C108" s="12">
        <v>1522.528</v>
      </c>
      <c r="D108" s="12">
        <v>701.44666666666672</v>
      </c>
      <c r="E108" s="12">
        <v>1504.15</v>
      </c>
      <c r="F108" s="12">
        <v>604.88</v>
      </c>
      <c r="G108" s="4">
        <v>0</v>
      </c>
      <c r="H108" s="4">
        <v>54</v>
      </c>
      <c r="I108" s="4">
        <v>15022</v>
      </c>
      <c r="J108" s="30">
        <f t="shared" si="12"/>
        <v>3.5947277326587672E-3</v>
      </c>
      <c r="K108" s="12">
        <f t="shared" si="13"/>
        <v>0</v>
      </c>
      <c r="L108" s="12">
        <f t="shared" si="14"/>
        <v>100</v>
      </c>
    </row>
    <row r="109" spans="2:12" x14ac:dyDescent="0.25">
      <c r="B109" s="19">
        <v>44371</v>
      </c>
      <c r="C109" s="12">
        <v>1534.2380000000001</v>
      </c>
      <c r="D109" s="12">
        <v>719.20333333333338</v>
      </c>
      <c r="E109" s="12">
        <v>1506.7900000000002</v>
      </c>
      <c r="F109" s="12">
        <v>641.41999999999996</v>
      </c>
      <c r="G109" s="4">
        <v>0</v>
      </c>
      <c r="H109" s="4">
        <v>17</v>
      </c>
      <c r="I109" s="4">
        <v>7889</v>
      </c>
      <c r="J109" s="30">
        <f t="shared" si="12"/>
        <v>2.1548992267714541E-3</v>
      </c>
      <c r="K109" s="12">
        <f t="shared" si="13"/>
        <v>0</v>
      </c>
      <c r="L109" s="12">
        <f t="shared" si="14"/>
        <v>100</v>
      </c>
    </row>
    <row r="110" spans="2:12" x14ac:dyDescent="0.25">
      <c r="B110" s="19">
        <v>44372</v>
      </c>
      <c r="C110" s="12">
        <v>1537.9860000000001</v>
      </c>
      <c r="D110" s="12">
        <v>730.36333333333334</v>
      </c>
      <c r="E110" s="12">
        <v>1499.42</v>
      </c>
      <c r="F110" s="12">
        <v>655.48</v>
      </c>
      <c r="G110" s="4">
        <v>0</v>
      </c>
      <c r="H110" s="4">
        <v>41</v>
      </c>
      <c r="I110" s="4">
        <v>6620</v>
      </c>
      <c r="J110" s="30">
        <f t="shared" si="12"/>
        <v>6.1933534743202415E-3</v>
      </c>
      <c r="K110" s="12">
        <f t="shared" si="13"/>
        <v>0</v>
      </c>
      <c r="L110" s="12">
        <f t="shared" si="14"/>
        <v>100</v>
      </c>
    </row>
    <row r="111" spans="2:12" x14ac:dyDescent="0.25">
      <c r="B111" s="29">
        <v>44373</v>
      </c>
      <c r="C111" s="12">
        <v>1522.31</v>
      </c>
      <c r="D111" s="12">
        <v>702.81000000000006</v>
      </c>
      <c r="E111" s="12">
        <v>1501.56</v>
      </c>
      <c r="F111" s="12">
        <v>598.69000000000005</v>
      </c>
      <c r="G111" s="4">
        <v>0</v>
      </c>
      <c r="H111" s="4">
        <v>53</v>
      </c>
      <c r="I111" s="4">
        <v>18513</v>
      </c>
      <c r="J111" s="30">
        <f t="shared" si="12"/>
        <v>2.8628531302328092E-3</v>
      </c>
      <c r="K111" s="12">
        <f t="shared" si="13"/>
        <v>0</v>
      </c>
      <c r="L111" s="12">
        <f t="shared" si="14"/>
        <v>100</v>
      </c>
    </row>
    <row r="112" spans="2:12" x14ac:dyDescent="0.25">
      <c r="B112" s="29">
        <v>44374</v>
      </c>
      <c r="C112" s="12">
        <v>1533.086</v>
      </c>
      <c r="D112" s="12">
        <v>716.9766666666668</v>
      </c>
      <c r="E112" s="12">
        <v>1507.25</v>
      </c>
      <c r="F112" s="12">
        <v>604.15</v>
      </c>
      <c r="G112" s="4">
        <v>0</v>
      </c>
      <c r="H112" s="4">
        <v>41</v>
      </c>
      <c r="I112" s="4">
        <v>19805</v>
      </c>
      <c r="J112" s="30">
        <f t="shared" si="12"/>
        <v>2.0701842968947237E-3</v>
      </c>
      <c r="K112" s="12">
        <f t="shared" si="13"/>
        <v>0</v>
      </c>
      <c r="L112" s="12">
        <f t="shared" si="14"/>
        <v>100</v>
      </c>
    </row>
    <row r="113" spans="2:12" x14ac:dyDescent="0.25">
      <c r="B113" s="29">
        <v>44375</v>
      </c>
      <c r="C113" s="12">
        <v>1523.848</v>
      </c>
      <c r="D113" s="12">
        <v>710.43333333333339</v>
      </c>
      <c r="E113" s="12">
        <v>1493.97</v>
      </c>
      <c r="F113" s="12">
        <v>595.36</v>
      </c>
      <c r="G113" s="4">
        <v>0</v>
      </c>
      <c r="H113" s="4">
        <v>59</v>
      </c>
      <c r="I113" s="4">
        <v>17858</v>
      </c>
      <c r="J113" s="30">
        <f t="shared" si="12"/>
        <v>3.3038414156120505E-3</v>
      </c>
      <c r="K113" s="12">
        <f t="shared" si="13"/>
        <v>0</v>
      </c>
      <c r="L113" s="12">
        <f t="shared" si="14"/>
        <v>100</v>
      </c>
    </row>
    <row r="114" spans="2:12" x14ac:dyDescent="0.25">
      <c r="B114" s="29">
        <v>44376</v>
      </c>
      <c r="C114" s="12">
        <v>1518.8779999999999</v>
      </c>
      <c r="D114" s="12">
        <v>709.01666666666677</v>
      </c>
      <c r="E114" s="12">
        <v>1483.67</v>
      </c>
      <c r="F114" s="12">
        <v>596.6</v>
      </c>
      <c r="G114" s="4">
        <v>0</v>
      </c>
      <c r="H114" s="4">
        <v>48</v>
      </c>
      <c r="I114" s="4">
        <v>17874</v>
      </c>
      <c r="J114" s="30">
        <f t="shared" si="12"/>
        <v>2.6854649211144679E-3</v>
      </c>
      <c r="K114" s="12">
        <f t="shared" si="13"/>
        <v>0</v>
      </c>
      <c r="L114" s="12">
        <f t="shared" si="14"/>
        <v>100</v>
      </c>
    </row>
    <row r="115" spans="2:12" x14ac:dyDescent="0.25">
      <c r="B115" s="20">
        <v>44377</v>
      </c>
      <c r="C115" s="12">
        <v>1518.434</v>
      </c>
      <c r="D115" s="12">
        <v>704.35333333333335</v>
      </c>
      <c r="E115" s="12">
        <v>1489.5549999999998</v>
      </c>
      <c r="F115" s="12">
        <v>594.65</v>
      </c>
      <c r="G115" s="4">
        <v>1200000</v>
      </c>
      <c r="H115" s="4">
        <v>96</v>
      </c>
      <c r="I115" s="4">
        <v>19307</v>
      </c>
      <c r="J115" s="30">
        <f t="shared" si="12"/>
        <v>4.9722898430621014E-3</v>
      </c>
      <c r="K115" s="12">
        <f t="shared" si="13"/>
        <v>1.3888888888888888E-2</v>
      </c>
      <c r="L115" s="12">
        <f t="shared" si="14"/>
        <v>99.986111111111114</v>
      </c>
    </row>
    <row r="116" spans="2:12" x14ac:dyDescent="0.25">
      <c r="B116" s="14" t="s">
        <v>2</v>
      </c>
      <c r="C116" s="15">
        <v>231396.21</v>
      </c>
      <c r="D116" s="15">
        <v>65093.91</v>
      </c>
      <c r="E116" s="15">
        <v>91302.3</v>
      </c>
      <c r="F116" s="15">
        <v>18878.809999999998</v>
      </c>
      <c r="G116" s="15">
        <f>SUM(G86:G115)</f>
        <v>1200000</v>
      </c>
      <c r="H116" s="15">
        <v>1799</v>
      </c>
      <c r="I116" s="15">
        <v>465059</v>
      </c>
      <c r="J116" s="28" t="s">
        <v>34</v>
      </c>
      <c r="K116" s="16" t="s">
        <v>34</v>
      </c>
      <c r="L116" s="16" t="s">
        <v>34</v>
      </c>
    </row>
    <row r="117" spans="2:12" ht="25.5" x14ac:dyDescent="0.25">
      <c r="B117" s="18" t="s">
        <v>3</v>
      </c>
      <c r="C117" s="17">
        <v>1542.6413999999995</v>
      </c>
      <c r="D117" s="17">
        <v>723.26566666666668</v>
      </c>
      <c r="E117" s="17">
        <v>1521.7050000000002</v>
      </c>
      <c r="F117" s="17">
        <v>629.29366666666658</v>
      </c>
      <c r="G117" s="17">
        <f t="shared" ref="G117:L117" si="15">AVERAGE(G86:G115)</f>
        <v>40000</v>
      </c>
      <c r="H117" s="17">
        <v>59.966666666666669</v>
      </c>
      <c r="I117" s="17">
        <v>15501.966666666667</v>
      </c>
      <c r="J117" s="31">
        <f t="shared" si="15"/>
        <v>3.9709234196887077E-3</v>
      </c>
      <c r="K117" s="17">
        <f t="shared" si="15"/>
        <v>4.6296296296296293E-4</v>
      </c>
      <c r="L117" s="17">
        <f t="shared" si="15"/>
        <v>99.999537037037044</v>
      </c>
    </row>
  </sheetData>
  <mergeCells count="6">
    <mergeCell ref="D4:F4"/>
    <mergeCell ref="G4:L4"/>
    <mergeCell ref="D43:F43"/>
    <mergeCell ref="G43:L43"/>
    <mergeCell ref="D83:F83"/>
    <mergeCell ref="G83:L8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 CBI Globe</vt:lpstr>
      <vt:lpstr>Riepilogo BPc - IB e MB</vt:lpstr>
      <vt:lpstr>Riepilogo BPc - MB+</vt:lpstr>
    </vt:vector>
  </TitlesOfParts>
  <Company>Banca Passadore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remote</dc:creator>
  <cp:lastModifiedBy>Enrico Gelli</cp:lastModifiedBy>
  <dcterms:created xsi:type="dcterms:W3CDTF">2019-09-12T08:36:46Z</dcterms:created>
  <dcterms:modified xsi:type="dcterms:W3CDTF">2023-08-24T10:52:17Z</dcterms:modified>
</cp:coreProperties>
</file>